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1.xml" ContentType="application/vnd.openxmlformats-officedocument.drawing+xml"/>
  <Override PartName="/xl/pivotTables/pivotTable1.xml" ContentType="application/vnd.openxmlformats-officedocument.spreadsheetml.pivotTabl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idrettsforbundet.sharepoint.com/sites/SF29Idrett/Delte dokumenter/02 Toppidrett/Planlegging - Dokumenter/IUP/"/>
    </mc:Choice>
  </mc:AlternateContent>
  <xr:revisionPtr revIDLastSave="858" documentId="8_{71F97C06-7A93-4EE3-A1E0-37F5CA52B2C6}" xr6:coauthVersionLast="47" xr6:coauthVersionMax="47" xr10:uidLastSave="{86342D4F-6B59-4C46-BB37-EB5407692DDF}"/>
  <bookViews>
    <workbookView xWindow="-110" yWindow="-110" windowWidth="19420" windowHeight="10420" tabRatio="778" firstSheet="7" activeTab="12" xr2:uid="{00000000-000D-0000-FFFF-FFFF00000000}"/>
  </bookViews>
  <sheets>
    <sheet name="Intro" sheetId="1" r:id="rId1"/>
    <sheet name="TN Coaches" sheetId="2" r:id="rId2"/>
    <sheet name="1. Person info" sheetId="3" r:id="rId3"/>
    <sheet name="2. Evaluering spörsmål" sheetId="21" r:id="rId4"/>
    <sheet name="3. Målsetting og oppfølging" sheetId="5" r:id="rId5"/>
    <sheet name="4. Prosessmål" sheetId="4" r:id="rId6"/>
    <sheet name="5. Årsplan" sheetId="6" r:id="rId7"/>
    <sheet name="6. Turneringsplan" sheetId="7" r:id="rId8"/>
    <sheet name="7. Ukeplan" sheetId="16" r:id="rId9"/>
    <sheet name="8. Treningsøkter" sheetId="22" r:id="rId10"/>
    <sheet name="9. Utviklingssjekk 5 Prosesser" sheetId="10" r:id="rId11"/>
    <sheet name="TN Tester Tot" sheetId="20" r:id="rId12"/>
    <sheet name="Teknikktest" sheetId="14" r:id="rId13"/>
    <sheet name="Teknikkplan" sheetId="13" r:id="rId14"/>
    <sheet name="Fystester" sheetId="15" r:id="rId15"/>
    <sheet name="Treningsdagbok" sheetId="18" r:id="rId16"/>
    <sheet name="Statistics" sheetId="8" r:id="rId17"/>
    <sheet name="Ref" sheetId="12" state="hidden" r:id="rId18"/>
  </sheets>
  <definedNames>
    <definedName name="_xlnm._FilterDatabase" localSheetId="5" hidden="1">'4. Prosessmål'!$A$1:$J$1</definedName>
  </definedNames>
  <calcPr calcId="191028"/>
  <pivotCaches>
    <pivotCache cacheId="0"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2" roundtripDataSignature="AMtx7mhjf2z04DaK44dgvQSMsKHt3Bgb6Q=="/>
    </ext>
  </extLst>
</workbook>
</file>

<file path=xl/calcChain.xml><?xml version="1.0" encoding="utf-8"?>
<calcChain xmlns="http://schemas.openxmlformats.org/spreadsheetml/2006/main">
  <c r="H2" i="7" l="1"/>
  <c r="AQ15" i="14" l="1"/>
  <c r="AB21" i="14"/>
  <c r="AB20" i="14"/>
  <c r="L21" i="14"/>
  <c r="L20" i="14"/>
  <c r="N20" i="14"/>
  <c r="M20" i="14"/>
  <c r="K20" i="14"/>
  <c r="J20" i="14"/>
  <c r="I20" i="14"/>
  <c r="G12" i="14"/>
  <c r="F12" i="14"/>
  <c r="F13" i="14"/>
  <c r="G13" i="14" s="1"/>
  <c r="F14" i="14"/>
  <c r="G14" i="14" s="1"/>
  <c r="F15" i="14"/>
  <c r="G15" i="14" s="1"/>
  <c r="F16" i="14"/>
  <c r="G16" i="14" s="1"/>
  <c r="F17" i="14"/>
  <c r="G17" i="14" s="1"/>
  <c r="F19" i="14"/>
  <c r="G19" i="14" s="1"/>
  <c r="AD20" i="14"/>
  <c r="AC20" i="14"/>
  <c r="AA20" i="14"/>
  <c r="Z20" i="14"/>
  <c r="Y20" i="14"/>
  <c r="W13" i="14"/>
  <c r="W14" i="14"/>
  <c r="W15" i="14"/>
  <c r="W16" i="14"/>
  <c r="W17" i="14"/>
  <c r="W18" i="14"/>
  <c r="W19" i="14"/>
  <c r="V13" i="14"/>
  <c r="V14" i="14"/>
  <c r="V15" i="14"/>
  <c r="V16" i="14"/>
  <c r="V17" i="14"/>
  <c r="V18" i="14"/>
  <c r="V19" i="14"/>
  <c r="D3" i="14" l="1"/>
  <c r="C10" i="14" s="1"/>
  <c r="C15" i="14" l="1"/>
  <c r="H15" i="14" s="1"/>
  <c r="C16" i="14"/>
  <c r="H16" i="14" s="1"/>
  <c r="C17" i="14"/>
  <c r="H17" i="14" s="1"/>
  <c r="C14" i="14"/>
  <c r="H14" i="14" s="1"/>
  <c r="C18" i="14"/>
  <c r="J4" i="18"/>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2" i="7"/>
  <c r="H3" i="7"/>
  <c r="H4" i="7"/>
  <c r="H5" i="7"/>
  <c r="H6" i="7"/>
  <c r="H7" i="7"/>
  <c r="H8" i="7"/>
  <c r="H9" i="7"/>
  <c r="H10" i="7"/>
  <c r="H11" i="7"/>
  <c r="H12" i="7"/>
  <c r="H13" i="7"/>
  <c r="H14" i="7"/>
  <c r="H15" i="7"/>
  <c r="H16" i="7"/>
  <c r="H17" i="7"/>
  <c r="H18" i="7"/>
  <c r="H19" i="7"/>
  <c r="H20" i="7"/>
  <c r="H21" i="7"/>
  <c r="H22" i="7"/>
  <c r="H23" i="7"/>
  <c r="H24" i="7"/>
  <c r="H25" i="7"/>
  <c r="H26" i="7"/>
  <c r="H27" i="7"/>
  <c r="H28" i="7"/>
  <c r="H29" i="7"/>
  <c r="H30" i="7"/>
  <c r="H31" i="7"/>
  <c r="H32" i="7"/>
  <c r="C9" i="15"/>
  <c r="D9" i="15"/>
  <c r="E9" i="15"/>
  <c r="F9" i="15"/>
  <c r="G9" i="15"/>
  <c r="H9" i="15"/>
  <c r="B9" i="15"/>
  <c r="J2"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84" i="18"/>
  <c r="C85" i="18"/>
  <c r="C86" i="18"/>
  <c r="C87" i="18"/>
  <c r="C88" i="18"/>
  <c r="C89" i="18"/>
  <c r="C90" i="18"/>
  <c r="C91" i="18"/>
  <c r="C92" i="18"/>
  <c r="C93" i="18"/>
  <c r="C94" i="18"/>
  <c r="C95" i="18"/>
  <c r="C96" i="18"/>
  <c r="C97" i="18"/>
  <c r="C98" i="18"/>
  <c r="C99" i="18"/>
  <c r="C100" i="18"/>
  <c r="C101" i="18"/>
  <c r="C102" i="18"/>
  <c r="C103" i="18"/>
  <c r="C104" i="18"/>
  <c r="C105" i="18"/>
  <c r="C106" i="18"/>
  <c r="C107" i="18"/>
  <c r="C108" i="18"/>
  <c r="C109" i="18"/>
  <c r="C110" i="18"/>
  <c r="C111" i="18"/>
  <c r="C112" i="18"/>
  <c r="C113" i="18"/>
  <c r="C114" i="18"/>
  <c r="C115" i="18"/>
  <c r="C116" i="18"/>
  <c r="C117" i="18"/>
  <c r="C118" i="18"/>
  <c r="C119" i="18"/>
  <c r="C120" i="18"/>
  <c r="C121" i="18"/>
  <c r="C122" i="18"/>
  <c r="C123" i="18"/>
  <c r="C124" i="18"/>
  <c r="C125" i="18"/>
  <c r="C126" i="18"/>
  <c r="C127" i="18"/>
  <c r="C128" i="18"/>
  <c r="C129" i="18"/>
  <c r="C130" i="18"/>
  <c r="C131" i="18"/>
  <c r="C132" i="18"/>
  <c r="C133" i="18"/>
  <c r="C134" i="18"/>
  <c r="C135" i="18"/>
  <c r="C136" i="18"/>
  <c r="C137" i="18"/>
  <c r="C138" i="18"/>
  <c r="C139" i="18"/>
  <c r="C140" i="18"/>
  <c r="C141" i="18"/>
  <c r="C142" i="18"/>
  <c r="C143" i="18"/>
  <c r="C144" i="18"/>
  <c r="C145" i="18"/>
  <c r="C146" i="18"/>
  <c r="C147" i="18"/>
  <c r="C148" i="18"/>
  <c r="C149" i="18"/>
  <c r="C150" i="18"/>
  <c r="C151" i="18"/>
  <c r="C152" i="18"/>
  <c r="C153" i="18"/>
  <c r="C154" i="18"/>
  <c r="C155" i="18"/>
  <c r="C156" i="18"/>
  <c r="C157" i="18"/>
  <c r="C158" i="18"/>
  <c r="C159" i="18"/>
  <c r="C160" i="18"/>
  <c r="C161" i="18"/>
  <c r="C162" i="18"/>
  <c r="C163" i="18"/>
  <c r="C164" i="18"/>
  <c r="C165" i="18"/>
  <c r="C166" i="18"/>
  <c r="C167" i="18"/>
  <c r="C168" i="18"/>
  <c r="C169" i="18"/>
  <c r="C170" i="18"/>
  <c r="C171" i="18"/>
  <c r="C172" i="18"/>
  <c r="C173" i="18"/>
  <c r="C174" i="18"/>
  <c r="C175" i="18"/>
  <c r="C176" i="18"/>
  <c r="C177" i="18"/>
  <c r="C178" i="18"/>
  <c r="C179" i="18"/>
  <c r="C180" i="18"/>
  <c r="C181" i="18"/>
  <c r="C182" i="18"/>
  <c r="C183" i="18"/>
  <c r="C184" i="18"/>
  <c r="C185" i="18"/>
  <c r="C186" i="18"/>
  <c r="C187" i="18"/>
  <c r="C188" i="18"/>
  <c r="C189" i="18"/>
  <c r="C190" i="18"/>
  <c r="C191" i="18"/>
  <c r="C192" i="18"/>
  <c r="C193" i="18"/>
  <c r="C194" i="18"/>
  <c r="C195" i="18"/>
  <c r="C196" i="18"/>
  <c r="C197" i="18"/>
  <c r="C198" i="18"/>
  <c r="C199" i="18"/>
  <c r="C200" i="18"/>
  <c r="C201" i="18"/>
  <c r="C202" i="18"/>
  <c r="C203" i="18"/>
  <c r="C204" i="18"/>
  <c r="C205" i="18"/>
  <c r="C206" i="18"/>
  <c r="C207" i="18"/>
  <c r="C208" i="18"/>
  <c r="C209" i="18"/>
  <c r="C210" i="18"/>
  <c r="C211" i="18"/>
  <c r="C212" i="18"/>
  <c r="C213" i="18"/>
  <c r="C214" i="18"/>
  <c r="C215" i="18"/>
  <c r="C216" i="18"/>
  <c r="C217" i="18"/>
  <c r="C218" i="18"/>
  <c r="C219" i="18"/>
  <c r="C220" i="18"/>
  <c r="C221" i="18"/>
  <c r="C222" i="18"/>
  <c r="C223" i="18"/>
  <c r="C224" i="18"/>
  <c r="C225" i="18"/>
  <c r="C226" i="18"/>
  <c r="C227" i="18"/>
  <c r="C228" i="18"/>
  <c r="C229" i="18"/>
  <c r="C230" i="18"/>
  <c r="C231" i="18"/>
  <c r="C232" i="18"/>
  <c r="C233" i="18"/>
  <c r="C234" i="18"/>
  <c r="C235" i="18"/>
  <c r="C236" i="18"/>
  <c r="C237" i="18"/>
  <c r="C238" i="18"/>
  <c r="C239" i="18"/>
  <c r="C240" i="18"/>
  <c r="C241" i="18"/>
  <c r="C242" i="18"/>
  <c r="C243" i="18"/>
  <c r="C244" i="18"/>
  <c r="C245" i="18"/>
  <c r="C246" i="18"/>
  <c r="C247" i="18"/>
  <c r="C248" i="18"/>
  <c r="C249" i="18"/>
  <c r="C250" i="18"/>
  <c r="C251" i="18"/>
  <c r="C252" i="18"/>
  <c r="C253" i="18"/>
  <c r="C254" i="18"/>
  <c r="C255" i="18"/>
  <c r="C256" i="18"/>
  <c r="C257" i="18"/>
  <c r="C258" i="18"/>
  <c r="C259" i="18"/>
  <c r="C260" i="18"/>
  <c r="C261" i="18"/>
  <c r="C262" i="18"/>
  <c r="C263" i="18"/>
  <c r="C264" i="18"/>
  <c r="C265" i="18"/>
  <c r="C266" i="18"/>
  <c r="C267" i="18"/>
  <c r="C268" i="18"/>
  <c r="C269" i="18"/>
  <c r="C270" i="18"/>
  <c r="C271" i="18"/>
  <c r="C272" i="18"/>
  <c r="C273" i="18"/>
  <c r="C274" i="18"/>
  <c r="C275" i="18"/>
  <c r="C276" i="18"/>
  <c r="C277" i="18"/>
  <c r="C278" i="18"/>
  <c r="C279" i="18"/>
  <c r="C280" i="18"/>
  <c r="C281" i="18"/>
  <c r="C282" i="18"/>
  <c r="C283" i="18"/>
  <c r="C284" i="18"/>
  <c r="C285" i="18"/>
  <c r="C286" i="18"/>
  <c r="C287" i="18"/>
  <c r="C288" i="18"/>
  <c r="C289" i="18"/>
  <c r="C290" i="18"/>
  <c r="C291" i="18"/>
  <c r="C292" i="18"/>
  <c r="C293" i="18"/>
  <c r="C294" i="18"/>
  <c r="C295" i="18"/>
  <c r="C296" i="18"/>
  <c r="C297" i="18"/>
  <c r="C298" i="18"/>
  <c r="C299" i="18"/>
  <c r="C300" i="18"/>
  <c r="C301" i="18"/>
  <c r="C302" i="18"/>
  <c r="C303" i="18"/>
  <c r="C304" i="18"/>
  <c r="C305" i="18"/>
  <c r="C306" i="18"/>
  <c r="C307" i="18"/>
  <c r="C308" i="18"/>
  <c r="C309" i="18"/>
  <c r="C310" i="18"/>
  <c r="C311" i="18"/>
  <c r="C312" i="18"/>
  <c r="C313" i="18"/>
  <c r="C314" i="18"/>
  <c r="C315" i="18"/>
  <c r="C316" i="18"/>
  <c r="C317" i="18"/>
  <c r="C318" i="18"/>
  <c r="C319" i="18"/>
  <c r="C320" i="18"/>
  <c r="C321" i="18"/>
  <c r="C322" i="18"/>
  <c r="C323" i="18"/>
  <c r="C324" i="18"/>
  <c r="C325" i="18"/>
  <c r="C326" i="18"/>
  <c r="C327" i="18"/>
  <c r="C328" i="18"/>
  <c r="C329" i="18"/>
  <c r="C330" i="18"/>
  <c r="C331" i="18"/>
  <c r="C332" i="18"/>
  <c r="C333" i="18"/>
  <c r="C334" i="18"/>
  <c r="C335" i="18"/>
  <c r="C336" i="18"/>
  <c r="C337" i="18"/>
  <c r="C338" i="18"/>
  <c r="C339" i="18"/>
  <c r="C340" i="18"/>
  <c r="C341" i="18"/>
  <c r="C342" i="18"/>
  <c r="C343" i="18"/>
  <c r="C344" i="18"/>
  <c r="C345" i="18"/>
  <c r="C346" i="18"/>
  <c r="C347" i="18"/>
  <c r="C348" i="18"/>
  <c r="C349" i="18"/>
  <c r="C350" i="18"/>
  <c r="C351" i="18"/>
  <c r="C352" i="18"/>
  <c r="C353" i="18"/>
  <c r="C354" i="18"/>
  <c r="C355" i="18"/>
  <c r="C356" i="18"/>
  <c r="C357" i="18"/>
  <c r="C358" i="18"/>
  <c r="C359" i="18"/>
  <c r="C360" i="18"/>
  <c r="C361" i="18"/>
  <c r="C362" i="18"/>
  <c r="C363" i="18"/>
  <c r="C364" i="18"/>
  <c r="C365" i="18"/>
  <c r="C366" i="18"/>
  <c r="C367" i="18"/>
  <c r="C2" i="18"/>
  <c r="J6" i="18"/>
  <c r="J7" i="18"/>
  <c r="J8" i="18"/>
  <c r="J9" i="18"/>
  <c r="J10" i="18"/>
  <c r="J11" i="18"/>
  <c r="J12" i="18"/>
  <c r="J13" i="18"/>
  <c r="J14" i="18"/>
  <c r="J15" i="18"/>
  <c r="J16" i="18"/>
  <c r="J17" i="18"/>
  <c r="J18" i="18"/>
  <c r="J19" i="18"/>
  <c r="J20" i="18"/>
  <c r="J21" i="18"/>
  <c r="J22" i="18"/>
  <c r="J23" i="18"/>
  <c r="J24" i="18"/>
  <c r="J3" i="18"/>
  <c r="J5"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AS15" i="14"/>
  <c r="AR15" i="14"/>
  <c r="AP15" i="14"/>
  <c r="AO15" i="14"/>
  <c r="AN15" i="14"/>
  <c r="AK14" i="14"/>
  <c r="AL14" i="14" s="1"/>
  <c r="AK13" i="14"/>
  <c r="AL13" i="14" s="1"/>
  <c r="AK12" i="14"/>
  <c r="AL12" i="14" s="1"/>
  <c r="AK11" i="14"/>
  <c r="AL11" i="14" s="1"/>
  <c r="AI3" i="14"/>
  <c r="AD21" i="14"/>
  <c r="AC21" i="14"/>
  <c r="AA21" i="14"/>
  <c r="Z21" i="14"/>
  <c r="Y21" i="14"/>
  <c r="T3" i="14"/>
  <c r="S13" i="14" s="1"/>
  <c r="X13" i="14" s="1"/>
  <c r="C19" i="14"/>
  <c r="H19" i="14" s="1"/>
  <c r="I21" i="14"/>
  <c r="J21" i="14"/>
  <c r="K21" i="14"/>
  <c r="M21" i="14"/>
  <c r="N21" i="14"/>
  <c r="V11" i="14"/>
  <c r="W11" i="14" s="1"/>
  <c r="AK10" i="14"/>
  <c r="AL10" i="14" s="1"/>
  <c r="A16" i="12"/>
  <c r="A15" i="12"/>
  <c r="A14" i="12"/>
  <c r="A13" i="12"/>
  <c r="A12" i="12"/>
  <c r="A11" i="12"/>
  <c r="A10" i="12"/>
  <c r="A9" i="12"/>
  <c r="A8" i="12"/>
  <c r="A7" i="12"/>
  <c r="A6" i="12"/>
  <c r="A5" i="12"/>
  <c r="T31" i="8"/>
  <c r="T30" i="8"/>
  <c r="T29" i="8"/>
  <c r="T28" i="8"/>
  <c r="T27" i="8"/>
  <c r="T26" i="8"/>
  <c r="T25" i="8"/>
  <c r="T24" i="8"/>
  <c r="T23" i="8"/>
  <c r="T22" i="8"/>
  <c r="T21" i="8"/>
  <c r="T20" i="8"/>
  <c r="T19" i="8"/>
  <c r="T18" i="8"/>
  <c r="T17" i="8"/>
  <c r="T16" i="8"/>
  <c r="T15" i="8"/>
  <c r="T14" i="8"/>
  <c r="T13" i="8"/>
  <c r="T12" i="8"/>
  <c r="T11" i="8"/>
  <c r="T10" i="8"/>
  <c r="T9" i="8"/>
  <c r="T8" i="8"/>
  <c r="T7" i="8"/>
  <c r="T6" i="8"/>
  <c r="T5" i="8"/>
  <c r="T4" i="8"/>
  <c r="T3" i="8"/>
  <c r="T2" i="8"/>
  <c r="H33" i="7" l="1"/>
  <c r="D33" i="7"/>
  <c r="S11" i="14"/>
  <c r="X11" i="14" s="1"/>
  <c r="S10" i="14"/>
  <c r="X10" i="14" s="1"/>
  <c r="H18" i="14"/>
  <c r="F18" i="14"/>
  <c r="G18" i="14" s="1"/>
  <c r="S12" i="14"/>
  <c r="S17" i="14"/>
  <c r="X17" i="14" s="1"/>
  <c r="S14" i="14"/>
  <c r="X14" i="14" s="1"/>
  <c r="S18" i="14"/>
  <c r="X18" i="14" s="1"/>
  <c r="S15" i="14"/>
  <c r="X15" i="14" s="1"/>
  <c r="S16" i="14"/>
  <c r="X16" i="14" s="1"/>
  <c r="AH14" i="14"/>
  <c r="AM14" i="14" s="1"/>
  <c r="AH13" i="14"/>
  <c r="AM13" i="14" s="1"/>
  <c r="AH12" i="14"/>
  <c r="AM12" i="14" s="1"/>
  <c r="AH11" i="14"/>
  <c r="AM11" i="14" s="1"/>
  <c r="AH10" i="14"/>
  <c r="AM10" i="14" s="1"/>
  <c r="V10" i="14"/>
  <c r="S19" i="14"/>
  <c r="X19" i="14" s="1"/>
  <c r="AK15" i="14"/>
  <c r="AL15" i="14"/>
  <c r="C12" i="14"/>
  <c r="C11" i="14"/>
  <c r="F11" i="14" s="1"/>
  <c r="G11" i="14" s="1"/>
  <c r="C13" i="14"/>
  <c r="X12" i="14" l="1"/>
  <c r="X21" i="14" s="1"/>
  <c r="V12" i="14"/>
  <c r="W12" i="14" s="1"/>
  <c r="W10" i="14"/>
  <c r="AM15" i="14"/>
  <c r="H13" i="14"/>
  <c r="H11" i="14"/>
  <c r="H12" i="14"/>
  <c r="F10" i="14"/>
  <c r="F20" i="14" s="1"/>
  <c r="H10" i="14"/>
  <c r="H20" i="14" l="1"/>
  <c r="H21" i="14"/>
  <c r="V20" i="14"/>
  <c r="V21" i="14" s="1"/>
  <c r="W21" i="14"/>
  <c r="W20" i="14"/>
  <c r="F21" i="14"/>
  <c r="G10" i="14"/>
  <c r="G21" i="14" l="1"/>
  <c r="G20" i="14"/>
</calcChain>
</file>

<file path=xl/sharedStrings.xml><?xml version="1.0" encoding="utf-8"?>
<sst xmlns="http://schemas.openxmlformats.org/spreadsheetml/2006/main" count="1782" uniqueCount="542">
  <si>
    <t>NAME</t>
  </si>
  <si>
    <t>ROLE</t>
  </si>
  <si>
    <t>MOBILE</t>
  </si>
  <si>
    <t>MAIL</t>
  </si>
  <si>
    <t>Øyvind Rojahn</t>
  </si>
  <si>
    <t>oyvind.rojahn@golfforbundet.no</t>
  </si>
  <si>
    <t>Hans Åberg</t>
  </si>
  <si>
    <t>hans.aberg@golfforbundet.no</t>
  </si>
  <si>
    <t>Geoff Dixon</t>
  </si>
  <si>
    <t>geoff.dixon@golfforbundet.no</t>
  </si>
  <si>
    <t>Carl Gustavsson</t>
  </si>
  <si>
    <t>carljohan.gustavsson@golfforbundet.no</t>
  </si>
  <si>
    <t>Adrian Aambø</t>
  </si>
  <si>
    <t>Physical/Physio</t>
  </si>
  <si>
    <t>adrian.aambo@golfforbundet.no</t>
  </si>
  <si>
    <t>Ola Sand</t>
  </si>
  <si>
    <t>Tom Rosenvinge</t>
  </si>
  <si>
    <t>tom.rosenvinge@golfforbundet.no</t>
  </si>
  <si>
    <t>Personal</t>
  </si>
  <si>
    <t>Name:</t>
  </si>
  <si>
    <t>Mobile</t>
  </si>
  <si>
    <t>E-mail</t>
  </si>
  <si>
    <t>Year of birth</t>
  </si>
  <si>
    <t>Club</t>
  </si>
  <si>
    <t>College/school</t>
  </si>
  <si>
    <t>Home address</t>
  </si>
  <si>
    <t>My Team</t>
  </si>
  <si>
    <t>Role</t>
  </si>
  <si>
    <t>Name</t>
  </si>
  <si>
    <t>Mobil:</t>
  </si>
  <si>
    <t>Golf coach:</t>
  </si>
  <si>
    <t>Physical coach</t>
  </si>
  <si>
    <t>Mental coach</t>
  </si>
  <si>
    <t xml:space="preserve">Putting coach </t>
  </si>
  <si>
    <t>Parents</t>
  </si>
  <si>
    <t>Status</t>
  </si>
  <si>
    <t>Description</t>
  </si>
  <si>
    <t>Injuries</t>
  </si>
  <si>
    <t>Medical issues</t>
  </si>
  <si>
    <t>Allergies</t>
  </si>
  <si>
    <t>EVALUERING/MÅL</t>
  </si>
  <si>
    <t>Historie</t>
  </si>
  <si>
    <t>Totals</t>
  </si>
  <si>
    <t>Mål</t>
  </si>
  <si>
    <t>Kategori/år</t>
  </si>
  <si>
    <t>1 Jan - 31 Mar</t>
  </si>
  <si>
    <t>1 Apr - 30 Jun</t>
  </si>
  <si>
    <t>1 July - 30 Sep</t>
  </si>
  <si>
    <t>1 Oct - 31 Dec</t>
  </si>
  <si>
    <t>Ranking</t>
  </si>
  <si>
    <t>Gjennomsnittlig score (turnering)</t>
  </si>
  <si>
    <t>Gjennomsnittlig score (ikke turnering)</t>
  </si>
  <si>
    <t>Beste score (turnering)</t>
  </si>
  <si>
    <t>Verst score (turnering)</t>
  </si>
  <si>
    <t>Stats spill (turnering)</t>
  </si>
  <si>
    <t>SG Total</t>
  </si>
  <si>
    <t>SG Inspill Total</t>
  </si>
  <si>
    <t>SG Inspill 100-150m</t>
  </si>
  <si>
    <t>SG Inspill 151-200m</t>
  </si>
  <si>
    <t>SG Putting 0-3 feet</t>
  </si>
  <si>
    <t>SG Putting 3-5 feet</t>
  </si>
  <si>
    <t>SG Putting 5-10 feet</t>
  </si>
  <si>
    <t>SG Putting 10-15 feet</t>
  </si>
  <si>
    <t>SG Putting 15-25 feet</t>
  </si>
  <si>
    <t>Utdype kunnskapen din</t>
  </si>
  <si>
    <t>SG Putting 25-40 feet</t>
  </si>
  <si>
    <t>SG</t>
  </si>
  <si>
    <t>(46) Strokes gained with "Godfather of Golf Analytics" | Golf Channel - YouTube</t>
  </si>
  <si>
    <t>SG Putting 40+ feet</t>
  </si>
  <si>
    <t>(46) Strokes Gained Explained - YouTube</t>
  </si>
  <si>
    <t xml:space="preserve">https://datagolf.com/ </t>
  </si>
  <si>
    <t xml:space="preserve">PEI 40 - 80m </t>
  </si>
  <si>
    <t xml:space="preserve">PEI 80 - 120m </t>
  </si>
  <si>
    <t xml:space="preserve">PEI 120 - 160m </t>
  </si>
  <si>
    <t xml:space="preserve">PEI 160 - 200m </t>
  </si>
  <si>
    <t xml:space="preserve">PEI 200+m  </t>
  </si>
  <si>
    <t>Driving distance</t>
  </si>
  <si>
    <t xml:space="preserve">Avg. Distance vs target line </t>
  </si>
  <si>
    <t>FT %</t>
  </si>
  <si>
    <t>GIR %</t>
  </si>
  <si>
    <t>Scrambling %</t>
  </si>
  <si>
    <t>Stats Atferd Trening/Spill</t>
  </si>
  <si>
    <t>Kategori/Year</t>
  </si>
  <si>
    <t>Konkurranser</t>
  </si>
  <si>
    <t xml:space="preserve"> </t>
  </si>
  <si>
    <t>Konkurranserunder</t>
  </si>
  <si>
    <t>Spillrunder (ikke turnering)</t>
  </si>
  <si>
    <t>Total tid golftrening</t>
  </si>
  <si>
    <t>Total tid fysisk trening</t>
  </si>
  <si>
    <t>NR.</t>
  </si>
  <si>
    <t>MÅL (utfall eller ytelse)</t>
  </si>
  <si>
    <t>(46) Setting SMART Goals - How To Properly Set a Goal (animated) - YouTube</t>
  </si>
  <si>
    <t>Hovedfokus/ukke</t>
  </si>
  <si>
    <t>Periode</t>
  </si>
  <si>
    <t>Konkurranse</t>
  </si>
  <si>
    <t>Spill</t>
  </si>
  <si>
    <t>Golfslag</t>
  </si>
  <si>
    <t>Teknikk</t>
  </si>
  <si>
    <t>Fysik</t>
  </si>
  <si>
    <t>Sted</t>
  </si>
  <si>
    <t>Prio</t>
  </si>
  <si>
    <t>Utvikling (mye tid)</t>
  </si>
  <si>
    <t>Bibehålla (nødvendig tid)</t>
  </si>
  <si>
    <t>Sämre (litt tid)</t>
  </si>
  <si>
    <t>Evaluering/plan</t>
  </si>
  <si>
    <t>E</t>
  </si>
  <si>
    <t>Grunn</t>
  </si>
  <si>
    <t>G</t>
  </si>
  <si>
    <t>Spesial</t>
  </si>
  <si>
    <t>S</t>
  </si>
  <si>
    <t>Turnering</t>
  </si>
  <si>
    <t>T</t>
  </si>
  <si>
    <t>Hjemme (VGS/klubb)</t>
  </si>
  <si>
    <t>H</t>
  </si>
  <si>
    <t>Turnering Norge</t>
  </si>
  <si>
    <t>TN</t>
  </si>
  <si>
    <t>Samling Norge</t>
  </si>
  <si>
    <t>SN</t>
  </si>
  <si>
    <t>Turnering Internasjonalt</t>
  </si>
  <si>
    <t>TI</t>
  </si>
  <si>
    <t>Samling Internasjonalt</t>
  </si>
  <si>
    <t>SI</t>
  </si>
  <si>
    <t>Tid/Dag</t>
  </si>
  <si>
    <t>M</t>
  </si>
  <si>
    <t>O</t>
  </si>
  <si>
    <t>F</t>
  </si>
  <si>
    <t>L</t>
  </si>
  <si>
    <t>Morgen</t>
  </si>
  <si>
    <t>90min(T)</t>
  </si>
  <si>
    <t xml:space="preserve"> 120 min (F)</t>
  </si>
  <si>
    <t>45min (T)</t>
  </si>
  <si>
    <t xml:space="preserve"> 120min (F)</t>
  </si>
  <si>
    <t>120min (T)</t>
  </si>
  <si>
    <t>Ettermiddag</t>
  </si>
  <si>
    <t xml:space="preserve">45m (T) </t>
  </si>
  <si>
    <t>60min (T)</t>
  </si>
  <si>
    <t>240min (T)</t>
  </si>
  <si>
    <t>Kveld</t>
  </si>
  <si>
    <t>60 m (F)</t>
  </si>
  <si>
    <t>60min (F)</t>
  </si>
  <si>
    <t>Antall ökt.</t>
  </si>
  <si>
    <t>K</t>
  </si>
  <si>
    <t>Nr</t>
  </si>
  <si>
    <t>Navn</t>
  </si>
  <si>
    <t>Antall hull</t>
  </si>
  <si>
    <t>Uke</t>
  </si>
  <si>
    <t>Dato start</t>
  </si>
  <si>
    <t>Dato slutt</t>
  </si>
  <si>
    <t>Totalt antall dager</t>
  </si>
  <si>
    <t>Land</t>
  </si>
  <si>
    <t>Tour</t>
  </si>
  <si>
    <t>Tot</t>
  </si>
  <si>
    <t>Dato</t>
  </si>
  <si>
    <t>Slag</t>
  </si>
  <si>
    <t>Lengde</t>
  </si>
  <si>
    <t>PEI</t>
  </si>
  <si>
    <t>Total</t>
  </si>
  <si>
    <t>Link tester</t>
  </si>
  <si>
    <t xml:space="preserve">https://forms.gle/ENzbbKXU5tEBDEy57    </t>
  </si>
  <si>
    <t>Link beskrevelse</t>
  </si>
  <si>
    <t>Carry</t>
  </si>
  <si>
    <t>M. Lengde</t>
  </si>
  <si>
    <t>Side</t>
  </si>
  <si>
    <t>A</t>
  </si>
  <si>
    <t>Till hull</t>
  </si>
  <si>
    <t>Club Path</t>
  </si>
  <si>
    <t>Face Angle</t>
  </si>
  <si>
    <t>Attack angle</t>
  </si>
  <si>
    <t>Dynamic loft</t>
  </si>
  <si>
    <t>Impact Location</t>
  </si>
  <si>
    <t>Speed</t>
  </si>
  <si>
    <t>Club path</t>
  </si>
  <si>
    <t>B</t>
  </si>
  <si>
    <t>Median</t>
  </si>
  <si>
    <t>Medel</t>
  </si>
  <si>
    <t>Hvilket slag gjelder planen?</t>
  </si>
  <si>
    <t>Grunnl. teknikk</t>
  </si>
  <si>
    <t>Utslag</t>
  </si>
  <si>
    <t>Innspill</t>
  </si>
  <si>
    <t>Naerspill</t>
  </si>
  <si>
    <t>Putt</t>
  </si>
  <si>
    <t>Begrunn hvorfor du bør gjøre endringen (f.eks. bedre score)</t>
  </si>
  <si>
    <t>Beskriv ballfligheten din i dag</t>
  </si>
  <si>
    <t xml:space="preserve">Dine ballflight tendense </t>
  </si>
  <si>
    <t>Høyde</t>
  </si>
  <si>
    <t>Skru (side)</t>
  </si>
  <si>
    <t>Skru (spinn)</t>
  </si>
  <si>
    <t>Launch</t>
  </si>
  <si>
    <t>Spredning</t>
  </si>
  <si>
    <t>Kort</t>
  </si>
  <si>
    <t>Lav</t>
  </si>
  <si>
    <t>Venstre</t>
  </si>
  <si>
    <t>Over 12 %</t>
  </si>
  <si>
    <t>Gjennomsnitt</t>
  </si>
  <si>
    <t>Rett</t>
  </si>
  <si>
    <t>12–8 %</t>
  </si>
  <si>
    <t>Lang</t>
  </si>
  <si>
    <t>Høy</t>
  </si>
  <si>
    <t>Høyre</t>
  </si>
  <si>
    <t>Under 7 %</t>
  </si>
  <si>
    <t>Hvilke endringer vil du se i ballflighten din?</t>
  </si>
  <si>
    <t>"+"</t>
  </si>
  <si>
    <t>"-"</t>
  </si>
  <si>
    <t>Dine impact tendenser</t>
  </si>
  <si>
    <t>Hva er dine impact tendenser i dag?</t>
  </si>
  <si>
    <t>Path</t>
  </si>
  <si>
    <t>Face</t>
  </si>
  <si>
    <t>Attack</t>
  </si>
  <si>
    <t>Impcact Location</t>
  </si>
  <si>
    <t>"&gt;+2"</t>
  </si>
  <si>
    <t>Tå</t>
  </si>
  <si>
    <t>Over middel</t>
  </si>
  <si>
    <t xml:space="preserve"> "-2 till +2"</t>
  </si>
  <si>
    <t>Senter</t>
  </si>
  <si>
    <t>"&lt;-2"</t>
  </si>
  <si>
    <t>Hæl</t>
  </si>
  <si>
    <t>Under middel</t>
  </si>
  <si>
    <t>Hvilke tendenser vil du ha?</t>
  </si>
  <si>
    <t>Hvilke ting bør du utvikle?</t>
  </si>
  <si>
    <t>GOBBS</t>
  </si>
  <si>
    <t>Ting</t>
  </si>
  <si>
    <t>Bevegelse</t>
  </si>
  <si>
    <t>Bygg din teknikk</t>
  </si>
  <si>
    <t xml:space="preserve"> Hvilke treningsmetoder har du tenkt å bruke?</t>
  </si>
  <si>
    <t>Har du noen "driller" å bruke?</t>
  </si>
  <si>
    <t>Har du noen "drillar" å bruke?</t>
  </si>
  <si>
    <t>Filming</t>
  </si>
  <si>
    <t>Treningshjelpemidler</t>
  </si>
  <si>
    <t>Teknisk utstyr</t>
  </si>
  <si>
    <t>Når bør du fullføre oppgaven slik at du kan trene golfslag?</t>
  </si>
  <si>
    <t>Ukke</t>
  </si>
  <si>
    <t>Trapbarmarkløft (kg)</t>
  </si>
  <si>
    <t>Benkpress (kg)</t>
  </si>
  <si>
    <t>Stille lengde (cm)</t>
  </si>
  <si>
    <t>Ballkast knestående (cm)</t>
  </si>
  <si>
    <t>CHS (TM inne) MPH</t>
  </si>
  <si>
    <t>Fysscore</t>
  </si>
  <si>
    <t>Scoresystem</t>
  </si>
  <si>
    <t>Vekting</t>
  </si>
  <si>
    <t>Manad</t>
  </si>
  <si>
    <t>Antal pass</t>
  </si>
  <si>
    <t>Radetiketter</t>
  </si>
  <si>
    <t>Summa av Konkurranse</t>
  </si>
  <si>
    <t>Summa av Spill</t>
  </si>
  <si>
    <t>Summa av Golfslag</t>
  </si>
  <si>
    <t>Summa av Teknikk</t>
  </si>
  <si>
    <t>Summa av Fysik</t>
  </si>
  <si>
    <t>Summa av Antal pass</t>
  </si>
  <si>
    <t>Summa av Total</t>
  </si>
  <si>
    <t>oktober</t>
  </si>
  <si>
    <t>november</t>
  </si>
  <si>
    <t>december</t>
  </si>
  <si>
    <t>januari</t>
  </si>
  <si>
    <t>februari</t>
  </si>
  <si>
    <t>mars</t>
  </si>
  <si>
    <t>april</t>
  </si>
  <si>
    <t>maj</t>
  </si>
  <si>
    <t>juni</t>
  </si>
  <si>
    <t>juli</t>
  </si>
  <si>
    <t>augusti</t>
  </si>
  <si>
    <t>september</t>
  </si>
  <si>
    <t>Totalsumma</t>
  </si>
  <si>
    <t>UNG (13-15)</t>
  </si>
  <si>
    <t>JUNIOR (-19)</t>
  </si>
  <si>
    <t>AMATÖR (19-24)</t>
  </si>
  <si>
    <t>Professional (21-)</t>
  </si>
  <si>
    <t>Sosial</t>
  </si>
  <si>
    <t>Spørsmål</t>
  </si>
  <si>
    <t>Jeg er fornøyd med hvordan det fungerer med vennene mine</t>
  </si>
  <si>
    <t>Jeg er fornøyd med hvordan det fungerer med vennene mine på college</t>
  </si>
  <si>
    <t>Jeg er fornøyd med hvordan det fungerer med vennene mine på tour</t>
  </si>
  <si>
    <t>Jeg har noen å snakke med om personlige saker</t>
  </si>
  <si>
    <t>Jeg er fornøyd med hvordan det fungerer med vennene mine i Norge</t>
  </si>
  <si>
    <t>Jeg er fornøyd med hvordan det fungerer med vennene mine hjem i Norge</t>
  </si>
  <si>
    <t>Jeg er en god venn for vennene mine</t>
  </si>
  <si>
    <t>Jeg får støtte i golfsatsingen min</t>
  </si>
  <si>
    <t>I have adapted well to the US culture and college life</t>
  </si>
  <si>
    <t>I have adapted well to life on the Pro tour.</t>
  </si>
  <si>
    <t>Mentalt</t>
  </si>
  <si>
    <t>Spörsmål</t>
  </si>
  <si>
    <t>Min mentale tilstand er</t>
  </si>
  <si>
    <t>Jeg har balanse mellom golf og livet utenfor golfen</t>
  </si>
  <si>
    <t>Mine forventninger er i balanse med min innsats</t>
  </si>
  <si>
    <t>Andres forventninger er i balanse med mine egne</t>
  </si>
  <si>
    <t>Min motivasjon for trening er</t>
  </si>
  <si>
    <t>Fysisk</t>
  </si>
  <si>
    <t>Energinivået mitt til å takle trening og livet generelt er</t>
  </si>
  <si>
    <t>Min søvnkvalitet og kvantitet er</t>
  </si>
  <si>
    <t>Kostholdet jeg spiser er av god kvalitet</t>
  </si>
  <si>
    <t>Mengden mat jeg spiser er</t>
  </si>
  <si>
    <t>Min fysiske form for trening er</t>
  </si>
  <si>
    <t>Strategisk</t>
  </si>
  <si>
    <t>Min plan for å håndtere livet er</t>
  </si>
  <si>
    <t>Planen min for å takle skolearbeid er</t>
  </si>
  <si>
    <t>Jeg tar avgjørelser i livet som jeg vinner i det lange løp</t>
  </si>
  <si>
    <t>Jeg er i fase med skolen</t>
  </si>
  <si>
    <t>Jeg tar beslutninger om golf som jeg vinner i det lange løp</t>
  </si>
  <si>
    <t>Jeg har funnet ut ting jeg trenger for å ta gode beslutninger</t>
  </si>
  <si>
    <t>Jeg dokumenterer og evaluerer treningen/turneringen min</t>
  </si>
  <si>
    <t>Teknisk</t>
  </si>
  <si>
    <t>Jeg har et klart bilde av hvordan jeg skal stille opp for ballen.</t>
  </si>
  <si>
    <t>Jeg har et klart bilde/film av hvordan jeg skal bevege kroppen min.</t>
  </si>
  <si>
    <t>Jeg vet hvordan det skal føles når jeg stiller opp rett etter ballen.</t>
  </si>
  <si>
    <t>Jeg vet hvordan det skal føles når jeg beveger kroppen på riktig måte.</t>
  </si>
  <si>
    <t>Jeg kjenner gode spillere hvis sving jeg sammenligner meg med og ønsker å etterligne.</t>
  </si>
  <si>
    <t>Jeg forstår hvorfor jeg må stå opp og bevege meg på en bestemt måte.</t>
  </si>
  <si>
    <t>Jeg har øvelser/øvelser som vil hjelpe meg med å trene riktig svingbevegelse.</t>
  </si>
  <si>
    <t>Golfutvikling</t>
  </si>
  <si>
    <t xml:space="preserve">  </t>
  </si>
  <si>
    <t>Jeg har klare mål for golfutviklingen min</t>
  </si>
  <si>
    <t>Min treningsplan for golfutviklingen min er</t>
  </si>
  <si>
    <t>Jeg implementerer innholdet i planleggingen min</t>
  </si>
  <si>
    <t>Jeg gjennomfär mengden trening i planleggingen min</t>
  </si>
  <si>
    <t>Jeg har forutsetninger for å gjennomføre treningen min (lokaler/treningsområde etc.)</t>
  </si>
  <si>
    <t>Jeg har treningskompiser</t>
  </si>
  <si>
    <t>Neste trinn</t>
  </si>
  <si>
    <t>Rank</t>
  </si>
  <si>
    <t>SGA</t>
  </si>
  <si>
    <t>100-150 Median PEI</t>
  </si>
  <si>
    <t>150-200 Median PEI</t>
  </si>
  <si>
    <t>200-250 Median PEI</t>
  </si>
  <si>
    <t>100-150 Green and fringe</t>
  </si>
  <si>
    <t>150-200 Green and fringe</t>
  </si>
  <si>
    <t>Golfer</t>
  </si>
  <si>
    <t>SGS</t>
  </si>
  <si>
    <t>0-100 Median PEI</t>
  </si>
  <si>
    <t>0-20 Median PEI</t>
  </si>
  <si>
    <t>20-60
Median PEI</t>
  </si>
  <si>
    <t>60-100
Median PEI</t>
  </si>
  <si>
    <t>Greenside sand median PEI</t>
  </si>
  <si>
    <t>Distance (y)</t>
  </si>
  <si>
    <t>Distance (m)</t>
  </si>
  <si>
    <t>Tee</t>
  </si>
  <si>
    <t>Fairway</t>
  </si>
  <si>
    <t>Rough</t>
  </si>
  <si>
    <t>Sand</t>
  </si>
  <si>
    <t>Recovery</t>
  </si>
  <si>
    <t>Tiger Woods</t>
  </si>
  <si>
    <t>Steve Stricker</t>
  </si>
  <si>
    <t> </t>
  </si>
  <si>
    <t>Robert Allenby</t>
  </si>
  <si>
    <t>Corey Pavin</t>
  </si>
  <si>
    <t>Jim Furyk</t>
  </si>
  <si>
    <t>Chris Riley</t>
  </si>
  <si>
    <t>Ernie Els</t>
  </si>
  <si>
    <t>Luke Donald</t>
  </si>
  <si>
    <t>Sergio Garcia</t>
  </si>
  <si>
    <t>Mike Weir</t>
  </si>
  <si>
    <t>Rory Mcllroy*</t>
  </si>
  <si>
    <t>Padraig Harrington</t>
  </si>
  <si>
    <t>Phil Mickelson</t>
  </si>
  <si>
    <t>Adam Scott</t>
  </si>
  <si>
    <t>Vijay Singh</t>
  </si>
  <si>
    <t>Justin Leonard</t>
  </si>
  <si>
    <t>Brian Gay</t>
  </si>
  <si>
    <t>Chad Campbell</t>
  </si>
  <si>
    <t>Ryuji Imada</t>
  </si>
  <si>
    <t>Tom Lehman</t>
  </si>
  <si>
    <t>Scott Verplank</t>
  </si>
  <si>
    <t>Nick O'Hern</t>
  </si>
  <si>
    <t>Joey Sindelar</t>
  </si>
  <si>
    <t>Kevin Na</t>
  </si>
  <si>
    <t>Kenny Perry</t>
  </si>
  <si>
    <t>Shigeki Maruyama</t>
  </si>
  <si>
    <t>Lee Westwood</t>
  </si>
  <si>
    <t>Justin Rose</t>
  </si>
  <si>
    <t>Kris Blanks</t>
  </si>
  <si>
    <t>Stuart Appleby</t>
  </si>
  <si>
    <t>David Toms</t>
  </si>
  <si>
    <t>Todd Fischer</t>
  </si>
  <si>
    <t>Paul Casey</t>
  </si>
  <si>
    <t>Rory Sabbatini</t>
  </si>
  <si>
    <t>Tim Clark</t>
  </si>
  <si>
    <t>Ian Poulter</t>
  </si>
  <si>
    <t>John Senden</t>
  </si>
  <si>
    <t>Aaron Baddeley</t>
  </si>
  <si>
    <t>Alex Cejka</t>
  </si>
  <si>
    <t>K. J. Choi</t>
  </si>
  <si>
    <t>Camilo Villegas</t>
  </si>
  <si>
    <t>Brendon de Jonge</t>
  </si>
  <si>
    <t>Rod Pampling</t>
  </si>
  <si>
    <t>Davis Love 111</t>
  </si>
  <si>
    <t>Kirk Triplett</t>
  </si>
  <si>
    <t>Arron Oberholser</t>
  </si>
  <si>
    <t>Stewart Cink</t>
  </si>
  <si>
    <t>Retief Goosen</t>
  </si>
  <si>
    <t>Ricky Barnes</t>
  </si>
  <si>
    <t>Kevin Sutherland</t>
  </si>
  <si>
    <t>Joe Durant</t>
  </si>
  <si>
    <t>Matt Kuchar</t>
  </si>
  <si>
    <t>Zach Johnson</t>
  </si>
  <si>
    <t>Bob Heintz</t>
  </si>
  <si>
    <t>Heath Slocum</t>
  </si>
  <si>
    <t>Brandt Snedeker</t>
  </si>
  <si>
    <t>Trevor Immelman</t>
  </si>
  <si>
    <t>Bryce Molder</t>
  </si>
  <si>
    <t>Jonathan Byrd</t>
  </si>
  <si>
    <t>Boo Weekley</t>
  </si>
  <si>
    <t>Webb Simpson</t>
  </si>
  <si>
    <t>Jeff Sluman</t>
  </si>
  <si>
    <t>Geoff Ogilvy</t>
  </si>
  <si>
    <t>Briny Baird</t>
  </si>
  <si>
    <t>Omar Uresti</t>
  </si>
  <si>
    <t>Jason Bohn</t>
  </si>
  <si>
    <t>Glen Day</t>
  </si>
  <si>
    <t>Stephen Ames</t>
  </si>
  <si>
    <t>Tom Pernice Jr.</t>
  </si>
  <si>
    <t>Tim Petrovic</t>
  </si>
  <si>
    <t>Dudley Hart</t>
  </si>
  <si>
    <t>Top 40 average</t>
  </si>
  <si>
    <t>PGA Tour average</t>
  </si>
  <si>
    <t>Test</t>
  </si>
  <si>
    <t>Wedge</t>
  </si>
  <si>
    <t>x</t>
  </si>
  <si>
    <t>Evaluering</t>
  </si>
  <si>
    <t>Uke med turnering</t>
  </si>
  <si>
    <t>Uke uten turnering</t>
  </si>
  <si>
    <t>WAGR POWER</t>
  </si>
  <si>
    <t>Resultat</t>
  </si>
  <si>
    <t>Team Norway  Driver Basic (1)</t>
  </si>
  <si>
    <t>Team Norway Inspill Basic (2)</t>
  </si>
  <si>
    <t>Team Norway Wedge Variation (2)</t>
  </si>
  <si>
    <t>Team Norway 8-balls variation (2)</t>
  </si>
  <si>
    <t>Team Norway Putt 1-3m (4)</t>
  </si>
  <si>
    <t>Hva har du gjort bra denne sesongen?</t>
  </si>
  <si>
    <t>Hva kunne vært bedre?</t>
  </si>
  <si>
    <t>Hvordan vil du vurdere innsatsen din (f.eks. hvor mye tid har du brukt på golf)?</t>
  </si>
  <si>
    <t>NR</t>
  </si>
  <si>
    <t xml:space="preserve">Ting </t>
  </si>
  <si>
    <t>Jeg har hatt (2023) en god plan som dekker alle delene (pyramiden) og forteller meg når jeg skal trene på forskjellige ting.</t>
  </si>
  <si>
    <t>Jeg gjennomfører planen jeg hadde</t>
  </si>
  <si>
    <t>Jeg har god kunnskap om hva og hvor god jeg må være for å nå mine mål (neste år)</t>
  </si>
  <si>
    <t>Jeg har god kunnskap om innsatsen jeg må gjøre for å nå mine mål</t>
  </si>
  <si>
    <t>Jeg har god kunnskap om pyramiden</t>
  </si>
  <si>
    <t>Jeg kan håndtere utfordringene som oppstår i turneringer</t>
  </si>
  <si>
    <t>Jeg kan håndtere utfordringene som oppstår i forbindelse med min eliteinnsats (forsinkede flyreiser, dårlig vær under trening osv.)</t>
  </si>
  <si>
    <t>Jeg er i stand til å følge planen min selv om jeg ikke oppnår resultater</t>
  </si>
  <si>
    <t>Jeg kan ta personlig ansvar for min utvikling (f.eks. når treneren ikke er med på treningen)</t>
  </si>
  <si>
    <t>Vurder din egen evne i følgende ting (sett 1-4 der 4 er best)</t>
  </si>
  <si>
    <t>Svar</t>
  </si>
  <si>
    <t>Lenker til turneringer</t>
  </si>
  <si>
    <t>Link</t>
  </si>
  <si>
    <t>Srixon Tour/Garmin</t>
  </si>
  <si>
    <t>EGA Kalender</t>
  </si>
  <si>
    <t>GolfBox Tournament</t>
  </si>
  <si>
    <t>Calendar | EGA (ega-golf.ch)</t>
  </si>
  <si>
    <t>Livescore - ECCO Tour - Danish.Golf</t>
  </si>
  <si>
    <t>Nordic Golf League</t>
  </si>
  <si>
    <t>Team Norway Turneringkalender</t>
  </si>
  <si>
    <t>Treningsøkt</t>
  </si>
  <si>
    <t>Sving</t>
  </si>
  <si>
    <t xml:space="preserve">Putt </t>
  </si>
  <si>
    <t>Fys</t>
  </si>
  <si>
    <t>Rep.</t>
  </si>
  <si>
    <t>Tid</t>
  </si>
  <si>
    <t>Vurder ditt daglige treningsmiljø med fokus på bane, treningsområde, innendørsfasiliteter og teknisk utstyr.</t>
  </si>
  <si>
    <t>Du trenger å ha et basistreningsøkt for de følgende slagene. Du må også ha et skrevet program for hvordan oppvarmingen din skal gjennomføres.</t>
  </si>
  <si>
    <t>Skriv dine egne.</t>
  </si>
  <si>
    <t>Team Norway Putt Gate</t>
  </si>
  <si>
    <t>Team Norway VISA Express</t>
  </si>
  <si>
    <t>Team Norway Naerspill Gate</t>
  </si>
  <si>
    <t>Team Norway Driver Gate</t>
  </si>
  <si>
    <t>Turneringoppvarmning</t>
  </si>
  <si>
    <t>Fysisk trening</t>
  </si>
  <si>
    <t>Tester, treningsprotokoll og skjemaer - Norges Golfforbund (golfforbundet.no)</t>
  </si>
  <si>
    <t>Phil Mickelson's warm-up</t>
  </si>
  <si>
    <t>Rory McIlroy's warm-up</t>
  </si>
  <si>
    <t>Justin Thomas's warm-up</t>
  </si>
  <si>
    <t>Scottie Scheffler's warm-up</t>
  </si>
  <si>
    <t>Viktor Hovland's warm-up</t>
  </si>
  <si>
    <t>Jeg har en klar plan for min utvikling.</t>
  </si>
  <si>
    <t>Jeg har tilstrekkelig økonomisk støtte for å støtte mine aktiviteter.</t>
  </si>
  <si>
    <t>Spillet mitt er på et passende nivå for å bli profesjonell.</t>
  </si>
  <si>
    <t>Jeg har en god forståelse av hva et proffliv innebærer.</t>
  </si>
  <si>
    <t>Jeg har en plan B hvis profflivet ikke fungerer for meg.</t>
  </si>
  <si>
    <t>Jeg er fornøyd med mitt støtteapparat.</t>
  </si>
  <si>
    <t>Jeg opprettholder god kontakt med min hjemmetrener.</t>
  </si>
  <si>
    <t>Jeg opprettholder god kontakt med trenerne på Team Norway.</t>
  </si>
  <si>
    <t>Jeg har klare mål for golfutviklingen min.</t>
  </si>
  <si>
    <t>Treningsplanen for min golfutvikling er på plass.</t>
  </si>
  <si>
    <t>Jeg har tilgang til gode treningsfasiliteter.</t>
  </si>
  <si>
    <t>Jeg har god kontroll over ballbanen.</t>
  </si>
  <si>
    <t>Jeg kan forme ballbanen når det kreves.</t>
  </si>
  <si>
    <t>Jeg har en god forståelse av hvordan påvirkning påvirker ballbanen.</t>
  </si>
  <si>
    <t>Jeg har et godt utvalg av øvelser i alle deler av spillet.</t>
  </si>
  <si>
    <t>Min plan for å håndtere livet er...</t>
  </si>
  <si>
    <t>Jeg tar avgjørelser i livet som jeg vinner i det lange løp.</t>
  </si>
  <si>
    <t>Jeg tar beslutninger om golf som jeg vinner i det lange løp.</t>
  </si>
  <si>
    <t>Jeg har funnet ut ting jeg trenger for å ta gode beslutninger.</t>
  </si>
  <si>
    <t>Energinivået mitt til å takle trening og livet generelt er...</t>
  </si>
  <si>
    <t>Jeg bruker fysisk coaching som er tilgjengelig for meg.</t>
  </si>
  <si>
    <t>Kostholdet jeg spiser er av god kvalitet.</t>
  </si>
  <si>
    <t>Mengden mat jeg spiser er...</t>
  </si>
  <si>
    <t>Jeg har en god årsplan for fysisk vedlikehold/utvikling.</t>
  </si>
  <si>
    <t>Jeg har et godt forhold til college-trenerne.</t>
  </si>
  <si>
    <t>Treningsplanen for golfutviklingen min er på plass.</t>
  </si>
  <si>
    <t>Jeg er fornøyd med mitt støtteapparat</t>
  </si>
  <si>
    <t>Jeg har en god forståelse av hva collegelivet innebærer.</t>
  </si>
  <si>
    <t>Jeg har en god forståelse av amerikansk kultur.</t>
  </si>
  <si>
    <t>Jeg har en klar plan for hvordan mine ulike trenere (hjemme, college, Team Norway) skal samhandle.</t>
  </si>
  <si>
    <t>Jeg forstår de akademiske kravene som vil bli stilt til meg på college.</t>
  </si>
  <si>
    <t>Jeg forstår hvordan treningskulturen kan være annerledes i USA sammenlignet med Norge.</t>
  </si>
  <si>
    <t>Jeg vet hva mønstrene mine er innen teknikk</t>
  </si>
  <si>
    <t>Jeg har en teknisk plan for de fleste golfslagene (utslag, innspill, nærspill, putt)</t>
  </si>
  <si>
    <t>Emilie Kvamme</t>
  </si>
  <si>
    <t>Mariell Bruun</t>
  </si>
  <si>
    <t xml:space="preserve">emilie.kvamme@golfforbundet.no </t>
  </si>
  <si>
    <t xml:space="preserve">mariell.bruun@golfforbundet.no </t>
  </si>
  <si>
    <t>Hvordan har du balansert tiden din for golf? Skriv inn omtrent hvordan du fordeler tiden din over et år i prosent. Fyll inn hvordan du planlegger å fordele tiden det kommende året.</t>
  </si>
  <si>
    <t>SG Tee Total</t>
  </si>
  <si>
    <t>SG Nærspill &gt; 45 Total</t>
  </si>
  <si>
    <t>SG Putting Total</t>
  </si>
  <si>
    <t>Inspill Total PEI (turnering) Total</t>
  </si>
  <si>
    <t>Har finner du scorekort och kort beskrivning till TNJ Tester Golfslag</t>
  </si>
  <si>
    <t>Link scorekort</t>
  </si>
  <si>
    <t>Idrettssjef</t>
  </si>
  <si>
    <t>Coach Men/gutter</t>
  </si>
  <si>
    <t>Coach Kvinner/jenter</t>
  </si>
  <si>
    <t>Coach Junior</t>
  </si>
  <si>
    <t>TN Laglege</t>
  </si>
  <si>
    <t>Kommunikasjonssjef</t>
  </si>
  <si>
    <t>Coach Ung</t>
  </si>
  <si>
    <t>Golfbox-id</t>
  </si>
  <si>
    <t>Hvilke handlinger skal gjøres?</t>
  </si>
  <si>
    <t>Hvilken(e) prosess(er) dekker denne</t>
  </si>
  <si>
    <t>Startdato</t>
  </si>
  <si>
    <t>Sluttdato</t>
  </si>
  <si>
    <t>Hvordan kan du måle fram skrittet?</t>
  </si>
  <si>
    <t>Hvilke (hvis noen) fasiliteter/utstyr krever jeg?</t>
  </si>
  <si>
    <t>Hvem krever jeg hjelp fra?</t>
  </si>
  <si>
    <r>
      <t>Utdype kunnskapen din</t>
    </r>
    <r>
      <rPr>
        <sz val="16"/>
        <color rgb="FF000000"/>
        <rFont val="Calibri"/>
        <family val="2"/>
        <scheme val="minor"/>
      </rPr>
      <t xml:space="preserve"> </t>
    </r>
  </si>
  <si>
    <t xml:space="preserve">https://youtu.be/vQSKx0G3QxI  </t>
  </si>
  <si>
    <t>Eksempel - grundtrening</t>
  </si>
  <si>
    <t>Jeg utnytter den mentale coachingen som er tilgjengelig for meg</t>
  </si>
  <si>
    <t>Jeg har tilgang til gode treningsfasiliteter</t>
  </si>
  <si>
    <t>J7</t>
  </si>
  <si>
    <t>WEDGE</t>
  </si>
  <si>
    <t>Liste (min. tre) ting fra siste sesong som krever mest forbedring:</t>
  </si>
  <si>
    <t>Evaluering (Vennligst gi korte svar på følgende spørsmål)</t>
  </si>
  <si>
    <t>Team Norway Putt Speed 1 x 5</t>
  </si>
  <si>
    <t>Team Norway Putt Speed 3 x 3</t>
  </si>
  <si>
    <t>DRIVER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</si>
</sst>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4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font>
    <font>
      <sz val="11"/>
      <color theme="1"/>
      <name val="Calibri"/>
      <family val="2"/>
    </font>
    <font>
      <b/>
      <sz val="12"/>
      <color theme="1"/>
      <name val="Calibri"/>
      <family val="2"/>
    </font>
    <font>
      <b/>
      <sz val="11"/>
      <color theme="1"/>
      <name val="Calibri"/>
      <family val="2"/>
    </font>
    <font>
      <b/>
      <sz val="10"/>
      <color theme="1"/>
      <name val="Calibri"/>
      <family val="2"/>
    </font>
    <font>
      <sz val="9"/>
      <color theme="1"/>
      <name val="Calibri"/>
      <family val="2"/>
    </font>
    <font>
      <sz val="11"/>
      <name val="Calibri"/>
      <family val="2"/>
    </font>
    <font>
      <b/>
      <sz val="12"/>
      <color rgb="FF000000"/>
      <name val="Calibri"/>
      <family val="2"/>
    </font>
    <font>
      <b/>
      <sz val="9"/>
      <color theme="1"/>
      <name val="Calibri"/>
      <family val="2"/>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12"/>
      <color theme="1"/>
      <name val="Calibri"/>
      <family val="2"/>
      <scheme val="minor"/>
    </font>
    <font>
      <b/>
      <sz val="11"/>
      <name val="Calibri"/>
      <family val="2"/>
      <scheme val="minor"/>
    </font>
    <font>
      <sz val="8"/>
      <name val="Calibri"/>
      <family val="2"/>
      <scheme val="minor"/>
    </font>
    <font>
      <b/>
      <sz val="14"/>
      <color theme="1"/>
      <name val="Calibri"/>
      <family val="2"/>
      <scheme val="minor"/>
    </font>
    <font>
      <b/>
      <sz val="16"/>
      <color theme="1"/>
      <name val="Calibri"/>
      <family val="2"/>
      <scheme val="minor"/>
    </font>
    <font>
      <b/>
      <sz val="28"/>
      <color theme="1"/>
      <name val="Calibri"/>
      <family val="2"/>
      <scheme val="minor"/>
    </font>
    <font>
      <b/>
      <sz val="20"/>
      <color theme="0"/>
      <name val="Calibri"/>
      <family val="2"/>
      <scheme val="minor"/>
    </font>
    <font>
      <sz val="11"/>
      <color rgb="FF000000"/>
      <name val="Calibri"/>
      <family val="2"/>
      <scheme val="minor"/>
    </font>
    <font>
      <sz val="8"/>
      <color theme="1"/>
      <name val="Calibri"/>
      <family val="2"/>
      <scheme val="minor"/>
    </font>
    <font>
      <sz val="11"/>
      <color rgb="FFFF0000"/>
      <name val="Calibri"/>
      <family val="2"/>
      <scheme val="minor"/>
    </font>
    <font>
      <sz val="11"/>
      <color rgb="FF333333"/>
      <name val="Open Sans"/>
      <family val="2"/>
    </font>
    <font>
      <u/>
      <sz val="11"/>
      <color theme="10"/>
      <name val="Calibri"/>
      <family val="2"/>
      <scheme val="minor"/>
    </font>
    <font>
      <b/>
      <sz val="11"/>
      <color rgb="FF000000"/>
      <name val="Calibri"/>
      <family val="2"/>
      <scheme val="minor"/>
    </font>
    <font>
      <b/>
      <sz val="9"/>
      <color rgb="FF000000"/>
      <name val="Calibri"/>
      <family val="2"/>
      <scheme val="minor"/>
    </font>
    <font>
      <b/>
      <sz val="12"/>
      <color rgb="FF000000"/>
      <name val="Calibri"/>
      <family val="2"/>
      <scheme val="minor"/>
    </font>
    <font>
      <b/>
      <sz val="18"/>
      <color theme="1"/>
      <name val="Calibri"/>
      <family val="2"/>
      <scheme val="minor"/>
    </font>
    <font>
      <sz val="12"/>
      <color theme="1"/>
      <name val="Calibri"/>
      <family val="2"/>
    </font>
    <font>
      <b/>
      <sz val="16"/>
      <color rgb="FF000000"/>
      <name val="Calibri"/>
      <family val="2"/>
      <scheme val="minor"/>
    </font>
    <font>
      <sz val="16"/>
      <color rgb="FF000000"/>
      <name val="Calibri"/>
      <family val="2"/>
      <scheme val="minor"/>
    </font>
    <font>
      <u/>
      <sz val="14"/>
      <color theme="10"/>
      <name val="Calibri"/>
      <family val="2"/>
      <scheme val="minor"/>
    </font>
    <font>
      <b/>
      <sz val="24"/>
      <color theme="1"/>
      <name val="Calibri"/>
      <family val="2"/>
      <scheme val="minor"/>
    </font>
  </fonts>
  <fills count="23">
    <fill>
      <patternFill patternType="none"/>
    </fill>
    <fill>
      <patternFill patternType="gray125"/>
    </fill>
    <fill>
      <patternFill patternType="solid">
        <fgColor rgb="FFF2F2F2"/>
        <bgColor rgb="FFF2F2F2"/>
      </patternFill>
    </fill>
    <fill>
      <patternFill patternType="solid">
        <fgColor rgb="FFE7E6E6"/>
        <bgColor rgb="FFE7E6E6"/>
      </patternFill>
    </fill>
    <fill>
      <patternFill patternType="solid">
        <fgColor theme="0" tint="-0.14999847407452621"/>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34998626667073579"/>
        <bgColor rgb="FFF2F2F2"/>
      </patternFill>
    </fill>
    <fill>
      <patternFill patternType="solid">
        <fgColor theme="6"/>
        <bgColor indexed="64"/>
      </patternFill>
    </fill>
    <fill>
      <patternFill patternType="solid">
        <fgColor rgb="FFFFC000"/>
        <bgColor indexed="64"/>
      </patternFill>
    </fill>
    <fill>
      <patternFill patternType="solid">
        <fgColor theme="1" tint="0.34998626667073579"/>
        <bgColor indexed="64"/>
      </patternFill>
    </fill>
    <fill>
      <patternFill patternType="solid">
        <fgColor rgb="FF808080"/>
        <bgColor rgb="FF000000"/>
      </patternFill>
    </fill>
    <fill>
      <patternFill patternType="solid">
        <fgColor rgb="FFA5A5A5"/>
        <bgColor rgb="FF000000"/>
      </patternFill>
    </fill>
    <fill>
      <patternFill patternType="solid">
        <fgColor theme="2" tint="-0.14999847407452621"/>
        <bgColor indexed="64"/>
      </patternFill>
    </fill>
    <fill>
      <patternFill patternType="solid">
        <fgColor theme="2" tint="-4.9989318521683403E-2"/>
        <bgColor indexed="64"/>
      </patternFill>
    </fill>
    <fill>
      <patternFill patternType="solid">
        <fgColor theme="2" tint="-4.9989318521683403E-2"/>
        <bgColor rgb="FFE2EFD9"/>
      </patternFill>
    </fill>
    <fill>
      <patternFill patternType="solid">
        <fgColor theme="2"/>
        <bgColor rgb="FFE2EFD9"/>
      </patternFill>
    </fill>
    <fill>
      <patternFill patternType="solid">
        <fgColor theme="2"/>
        <bgColor rgb="FFE7E6E6"/>
      </patternFill>
    </fill>
    <fill>
      <patternFill patternType="solid">
        <fgColor theme="0" tint="-0.249977111117893"/>
        <bgColor indexed="64"/>
      </patternFill>
    </fill>
    <fill>
      <patternFill patternType="solid">
        <fgColor theme="0" tint="-0.249977111117893"/>
        <bgColor rgb="FFE7E6E6"/>
      </patternFill>
    </fill>
    <fill>
      <patternFill patternType="solid">
        <fgColor theme="0"/>
        <bgColor rgb="FFE2EFD9"/>
      </patternFill>
    </fill>
    <fill>
      <patternFill patternType="solid">
        <fgColor theme="0"/>
        <bgColor rgb="FFE7E6E6"/>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5"/>
      </top>
      <bottom/>
      <diagonal/>
    </border>
    <border>
      <left/>
      <right/>
      <top style="thin">
        <color indexed="64"/>
      </top>
      <bottom style="thin">
        <color indexed="64"/>
      </bottom>
      <diagonal/>
    </border>
    <border>
      <left/>
      <right/>
      <top/>
      <bottom style="thin">
        <color indexed="64"/>
      </bottom>
      <diagonal/>
    </border>
    <border>
      <left style="thin">
        <color rgb="FFABABAB"/>
      </left>
      <right/>
      <top style="thin">
        <color rgb="FFABABAB"/>
      </top>
      <bottom/>
      <diagonal/>
    </border>
    <border>
      <left/>
      <right/>
      <top style="thin">
        <color rgb="FFABABAB"/>
      </top>
      <bottom/>
      <diagonal/>
    </border>
    <border>
      <left/>
      <right style="thin">
        <color rgb="FFABABAB"/>
      </right>
      <top style="thin">
        <color rgb="FFABABAB"/>
      </top>
      <bottom/>
      <diagonal/>
    </border>
    <border>
      <left style="thin">
        <color rgb="FFABABAB"/>
      </left>
      <right/>
      <top style="thin">
        <color indexed="65"/>
      </top>
      <bottom/>
      <diagonal/>
    </border>
    <border>
      <left/>
      <right style="thin">
        <color rgb="FFABABAB"/>
      </right>
      <top style="thin">
        <color indexed="65"/>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right style="thin">
        <color rgb="FFABABAB"/>
      </right>
      <top style="thin">
        <color rgb="FFABABAB"/>
      </top>
      <bottom style="thin">
        <color rgb="FFABABAB"/>
      </bottom>
      <diagonal/>
    </border>
    <border>
      <left style="thin">
        <color rgb="FF000000"/>
      </left>
      <right/>
      <top/>
      <bottom/>
      <diagonal/>
    </border>
    <border>
      <left/>
      <right style="thin">
        <color indexed="64"/>
      </right>
      <top/>
      <bottom style="thin">
        <color indexed="64"/>
      </bottom>
      <diagonal/>
    </border>
  </borders>
  <cellStyleXfs count="3">
    <xf numFmtId="0" fontId="0" fillId="0" borderId="0"/>
    <xf numFmtId="9" fontId="17" fillId="0" borderId="0" applyFont="0" applyFill="0" applyBorder="0" applyAlignment="0" applyProtection="0"/>
    <xf numFmtId="0" fontId="34" fillId="0" borderId="0" applyNumberFormat="0" applyFill="0" applyBorder="0" applyAlignment="0" applyProtection="0"/>
  </cellStyleXfs>
  <cellXfs count="260">
    <xf numFmtId="0" fontId="0" fillId="0" borderId="0" xfId="0"/>
    <xf numFmtId="0" fontId="10" fillId="2" borderId="1" xfId="0" applyFont="1" applyFill="1" applyBorder="1" applyAlignment="1">
      <alignment vertical="center"/>
    </xf>
    <xf numFmtId="0" fontId="11" fillId="0" borderId="1" xfId="0" applyFont="1" applyBorder="1"/>
    <xf numFmtId="0" fontId="11" fillId="2" borderId="2" xfId="0" applyFont="1" applyFill="1" applyBorder="1"/>
    <xf numFmtId="0" fontId="11" fillId="2" borderId="1" xfId="0" applyFont="1" applyFill="1" applyBorder="1"/>
    <xf numFmtId="3" fontId="11" fillId="0" borderId="1" xfId="0" applyNumberFormat="1" applyFont="1" applyBorder="1"/>
    <xf numFmtId="0" fontId="9" fillId="0" borderId="1" xfId="0" applyFont="1" applyBorder="1" applyAlignment="1">
      <alignment wrapText="1"/>
    </xf>
    <xf numFmtId="0" fontId="10" fillId="3" borderId="1" xfId="0" applyFont="1" applyFill="1" applyBorder="1" applyAlignment="1">
      <alignment horizontal="left" vertical="top" wrapText="1"/>
    </xf>
    <xf numFmtId="0" fontId="10" fillId="3" borderId="1" xfId="0" applyFont="1" applyFill="1" applyBorder="1" applyAlignment="1">
      <alignment vertical="top" wrapText="1"/>
    </xf>
    <xf numFmtId="0" fontId="11" fillId="0" borderId="0" xfId="0" applyFont="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9" fillId="0" borderId="0" xfId="0" applyFont="1" applyAlignment="1">
      <alignment horizontal="center" vertical="center"/>
    </xf>
    <xf numFmtId="0" fontId="0" fillId="0" borderId="7" xfId="0" applyBorder="1"/>
    <xf numFmtId="0" fontId="18" fillId="0" borderId="7" xfId="0" applyFont="1" applyBorder="1" applyAlignment="1">
      <alignment vertical="center" wrapText="1"/>
    </xf>
    <xf numFmtId="0" fontId="18" fillId="0" borderId="7"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18" fillId="0" borderId="7" xfId="0" applyFont="1" applyBorder="1" applyAlignment="1">
      <alignment horizontal="center" vertical="center"/>
    </xf>
    <xf numFmtId="0" fontId="18" fillId="0" borderId="7" xfId="0" applyFont="1" applyBorder="1"/>
    <xf numFmtId="0" fontId="18" fillId="0" borderId="7" xfId="0" applyFont="1" applyBorder="1" applyAlignment="1">
      <alignment vertical="center"/>
    </xf>
    <xf numFmtId="0" fontId="0" fillId="0" borderId="8" xfId="0" applyBorder="1"/>
    <xf numFmtId="0" fontId="18" fillId="5" borderId="7" xfId="0" applyFont="1"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15" xfId="0" applyBorder="1"/>
    <xf numFmtId="0" fontId="0" fillId="0" borderId="4" xfId="0" applyBorder="1"/>
    <xf numFmtId="0" fontId="0" fillId="0" borderId="9" xfId="0" applyBorder="1"/>
    <xf numFmtId="0" fontId="18" fillId="0" borderId="17" xfId="0" applyFont="1" applyBorder="1" applyAlignment="1">
      <alignment horizontal="center" vertical="center"/>
    </xf>
    <xf numFmtId="0" fontId="0" fillId="0" borderId="17" xfId="0" applyBorder="1"/>
    <xf numFmtId="0" fontId="18" fillId="0" borderId="17" xfId="0" applyFont="1" applyBorder="1" applyAlignment="1">
      <alignment horizontal="center" vertical="center" wrapText="1"/>
    </xf>
    <xf numFmtId="0" fontId="20" fillId="0" borderId="17" xfId="0" applyFont="1" applyBorder="1" applyAlignment="1">
      <alignment horizontal="center" vertical="center" wrapText="1"/>
    </xf>
    <xf numFmtId="0" fontId="21" fillId="0" borderId="20" xfId="0" applyFont="1" applyBorder="1" applyAlignment="1">
      <alignment horizontal="center" vertical="center" wrapText="1"/>
    </xf>
    <xf numFmtId="0" fontId="22" fillId="0" borderId="20" xfId="0" applyFont="1" applyBorder="1" applyAlignment="1">
      <alignment horizontal="center" vertical="center" wrapText="1"/>
    </xf>
    <xf numFmtId="0" fontId="0" fillId="0" borderId="16" xfId="0" applyBorder="1"/>
    <xf numFmtId="0" fontId="0" fillId="0" borderId="10" xfId="0" applyBorder="1"/>
    <xf numFmtId="0" fontId="18" fillId="4" borderId="1" xfId="0" applyFont="1" applyFill="1" applyBorder="1"/>
    <xf numFmtId="0" fontId="10" fillId="8" borderId="4" xfId="0" applyFont="1" applyFill="1" applyBorder="1" applyAlignment="1">
      <alignment vertical="center" wrapText="1"/>
    </xf>
    <xf numFmtId="0" fontId="10" fillId="8" borderId="4" xfId="0" applyFont="1" applyFill="1" applyBorder="1" applyAlignment="1">
      <alignment vertical="center"/>
    </xf>
    <xf numFmtId="0" fontId="20"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20" fillId="0" borderId="9" xfId="0" applyFont="1" applyBorder="1" applyAlignment="1">
      <alignment horizontal="center" vertical="center" wrapText="1"/>
    </xf>
    <xf numFmtId="0" fontId="0" fillId="0" borderId="4" xfId="0" applyBorder="1" applyAlignment="1">
      <alignment horizontal="center" vertical="center"/>
    </xf>
    <xf numFmtId="0" fontId="19" fillId="0" borderId="4" xfId="0" applyFont="1" applyBorder="1" applyAlignment="1">
      <alignment horizontal="center" wrapText="1"/>
    </xf>
    <xf numFmtId="0" fontId="19" fillId="0" borderId="9" xfId="0" applyFont="1" applyBorder="1" applyAlignment="1">
      <alignment horizontal="center" wrapText="1"/>
    </xf>
    <xf numFmtId="0" fontId="0" fillId="0" borderId="0" xfId="0" applyAlignment="1">
      <alignment horizontal="left" vertical="top"/>
    </xf>
    <xf numFmtId="0" fontId="0" fillId="0" borderId="4" xfId="0" applyBorder="1" applyAlignment="1">
      <alignment horizontal="center"/>
    </xf>
    <xf numFmtId="0" fontId="0" fillId="0" borderId="9" xfId="0" applyBorder="1" applyAlignment="1">
      <alignment horizontal="center"/>
    </xf>
    <xf numFmtId="0" fontId="11" fillId="4" borderId="7" xfId="0" applyFont="1" applyFill="1" applyBorder="1" applyAlignment="1">
      <alignment horizontal="center" vertical="center"/>
    </xf>
    <xf numFmtId="0" fontId="11" fillId="4" borderId="7" xfId="0" applyFont="1" applyFill="1" applyBorder="1" applyAlignment="1">
      <alignment horizontal="center" vertical="center" wrapText="1"/>
    </xf>
    <xf numFmtId="0" fontId="11" fillId="4" borderId="7" xfId="0" applyFont="1" applyFill="1" applyBorder="1" applyAlignment="1">
      <alignment horizontal="center"/>
    </xf>
    <xf numFmtId="0" fontId="11" fillId="4" borderId="7" xfId="0" applyFont="1" applyFill="1" applyBorder="1"/>
    <xf numFmtId="0" fontId="11" fillId="4" borderId="7" xfId="0" applyFont="1" applyFill="1" applyBorder="1" applyAlignment="1">
      <alignment horizontal="center" wrapText="1"/>
    </xf>
    <xf numFmtId="0" fontId="9" fillId="0" borderId="7" xfId="0" applyFont="1" applyBorder="1" applyAlignment="1">
      <alignment horizontal="center"/>
    </xf>
    <xf numFmtId="0" fontId="9" fillId="0" borderId="7" xfId="0" applyFont="1" applyBorder="1" applyAlignment="1">
      <alignment horizontal="center" vertical="center"/>
    </xf>
    <xf numFmtId="0" fontId="9" fillId="0" borderId="7" xfId="0" applyFont="1" applyBorder="1" applyAlignment="1">
      <alignment horizontal="right" vertical="top"/>
    </xf>
    <xf numFmtId="0" fontId="9" fillId="0" borderId="7" xfId="0" applyFont="1" applyBorder="1" applyAlignment="1">
      <alignment horizontal="center" wrapText="1"/>
    </xf>
    <xf numFmtId="0" fontId="9" fillId="0" borderId="7" xfId="0" applyFont="1" applyBorder="1" applyAlignment="1">
      <alignment horizontal="right" vertical="top" wrapText="1"/>
    </xf>
    <xf numFmtId="0" fontId="0" fillId="9" borderId="7" xfId="0" applyFill="1" applyBorder="1" applyAlignment="1">
      <alignment horizontal="center" vertical="center"/>
    </xf>
    <xf numFmtId="0" fontId="18" fillId="4" borderId="7" xfId="0" applyFont="1" applyFill="1" applyBorder="1"/>
    <xf numFmtId="164" fontId="0" fillId="0" borderId="7" xfId="0" applyNumberFormat="1" applyBorder="1" applyAlignment="1">
      <alignment horizontal="center" vertical="center"/>
    </xf>
    <xf numFmtId="165" fontId="0" fillId="0" borderId="7" xfId="1" applyNumberFormat="1" applyFont="1" applyFill="1" applyBorder="1" applyAlignment="1">
      <alignment horizontal="center" vertical="center"/>
    </xf>
    <xf numFmtId="2" fontId="18" fillId="10" borderId="7" xfId="0" applyNumberFormat="1" applyFont="1" applyFill="1" applyBorder="1" applyAlignment="1">
      <alignment horizontal="center" vertical="center"/>
    </xf>
    <xf numFmtId="165" fontId="18" fillId="10" borderId="7" xfId="1" applyNumberFormat="1" applyFont="1" applyFill="1" applyBorder="1" applyAlignment="1">
      <alignment horizontal="center" vertical="center"/>
    </xf>
    <xf numFmtId="0" fontId="26" fillId="0" borderId="7" xfId="0" applyFont="1" applyBorder="1" applyAlignment="1">
      <alignment horizontal="center" vertical="center"/>
    </xf>
    <xf numFmtId="0" fontId="30" fillId="12" borderId="7" xfId="0" applyFont="1" applyFill="1" applyBorder="1" applyAlignment="1">
      <alignment horizontal="center" vertical="center"/>
    </xf>
    <xf numFmtId="0" fontId="30" fillId="13" borderId="7" xfId="0" applyFont="1" applyFill="1" applyBorder="1" applyAlignment="1">
      <alignment horizontal="center" vertical="center"/>
    </xf>
    <xf numFmtId="0" fontId="23" fillId="6" borderId="6" xfId="0" applyFont="1" applyFill="1" applyBorder="1"/>
    <xf numFmtId="0" fontId="18" fillId="4" borderId="7" xfId="0" applyFont="1" applyFill="1" applyBorder="1" applyAlignment="1">
      <alignment horizontal="center" vertical="center"/>
    </xf>
    <xf numFmtId="0" fontId="23" fillId="4" borderId="7" xfId="0" applyFont="1" applyFill="1" applyBorder="1" applyAlignment="1">
      <alignment horizontal="center" vertical="center"/>
    </xf>
    <xf numFmtId="0" fontId="11" fillId="0" borderId="2" xfId="0" applyFont="1" applyBorder="1"/>
    <xf numFmtId="0" fontId="8" fillId="0" borderId="1" xfId="0" applyFont="1" applyBorder="1"/>
    <xf numFmtId="0" fontId="31" fillId="0" borderId="7" xfId="0" applyFont="1" applyBorder="1"/>
    <xf numFmtId="0" fontId="23" fillId="4" borderId="12" xfId="0" applyFont="1" applyFill="1" applyBorder="1" applyAlignment="1">
      <alignment horizontal="center" vertical="center"/>
    </xf>
    <xf numFmtId="0" fontId="31" fillId="0" borderId="12" xfId="0" applyFont="1" applyBorder="1"/>
    <xf numFmtId="0" fontId="18" fillId="0" borderId="0" xfId="0" applyFont="1"/>
    <xf numFmtId="0" fontId="18" fillId="0" borderId="21" xfId="0" applyFont="1" applyBorder="1" applyAlignment="1">
      <alignment horizontal="center" vertical="center" wrapText="1"/>
    </xf>
    <xf numFmtId="14" fontId="0" fillId="0" borderId="0" xfId="0" applyNumberFormat="1"/>
    <xf numFmtId="0" fontId="33" fillId="0" borderId="0" xfId="0" applyFont="1"/>
    <xf numFmtId="0" fontId="18" fillId="4" borderId="3" xfId="0" applyFont="1" applyFill="1" applyBorder="1"/>
    <xf numFmtId="0" fontId="32" fillId="0" borderId="3" xfId="0" applyFont="1" applyBorder="1" applyAlignment="1">
      <alignment horizontal="center" vertical="center"/>
    </xf>
    <xf numFmtId="0" fontId="32" fillId="14" borderId="7" xfId="0" applyFont="1" applyFill="1" applyBorder="1" applyAlignment="1">
      <alignment horizontal="center" vertical="center"/>
    </xf>
    <xf numFmtId="0" fontId="23" fillId="6" borderId="7" xfId="0" applyFont="1" applyFill="1" applyBorder="1"/>
    <xf numFmtId="9" fontId="0" fillId="0" borderId="7" xfId="0" applyNumberFormat="1" applyBorder="1"/>
    <xf numFmtId="10" fontId="0" fillId="0" borderId="7" xfId="0" applyNumberFormat="1" applyBorder="1"/>
    <xf numFmtId="0" fontId="0" fillId="0" borderId="7" xfId="0" applyBorder="1" applyAlignment="1">
      <alignment horizontal="center"/>
    </xf>
    <xf numFmtId="0" fontId="0" fillId="0" borderId="0" xfId="0" applyAlignment="1">
      <alignment horizontal="center"/>
    </xf>
    <xf numFmtId="0" fontId="34" fillId="0" borderId="0" xfId="2"/>
    <xf numFmtId="0" fontId="18" fillId="0" borderId="7" xfId="0" applyFont="1" applyBorder="1" applyAlignment="1">
      <alignment horizontal="left" vertical="center"/>
    </xf>
    <xf numFmtId="10" fontId="9" fillId="0" borderId="7" xfId="0" applyNumberFormat="1" applyFont="1" applyBorder="1" applyAlignment="1">
      <alignment horizontal="center"/>
    </xf>
    <xf numFmtId="9" fontId="9" fillId="0" borderId="7" xfId="0" applyNumberFormat="1" applyFont="1" applyBorder="1" applyAlignment="1">
      <alignment horizontal="center"/>
    </xf>
    <xf numFmtId="10" fontId="9" fillId="0" borderId="7" xfId="0" applyNumberFormat="1" applyFont="1" applyBorder="1" applyAlignment="1">
      <alignment horizontal="center" vertical="center"/>
    </xf>
    <xf numFmtId="9" fontId="9" fillId="0" borderId="7" xfId="0" applyNumberFormat="1" applyFont="1" applyBorder="1" applyAlignment="1">
      <alignment horizontal="center" vertical="center"/>
    </xf>
    <xf numFmtId="0" fontId="9" fillId="15" borderId="1" xfId="0" applyFont="1" applyFill="1" applyBorder="1" applyAlignment="1">
      <alignment horizontal="center" vertical="center"/>
    </xf>
    <xf numFmtId="0" fontId="9" fillId="16" borderId="1" xfId="0" applyFont="1" applyFill="1" applyBorder="1"/>
    <xf numFmtId="0" fontId="9" fillId="15" borderId="1" xfId="0" applyFont="1" applyFill="1" applyBorder="1"/>
    <xf numFmtId="14" fontId="9" fillId="16" borderId="1" xfId="0" applyNumberFormat="1" applyFont="1" applyFill="1" applyBorder="1"/>
    <xf numFmtId="2" fontId="9" fillId="15" borderId="1" xfId="0" applyNumberFormat="1" applyFont="1" applyFill="1" applyBorder="1"/>
    <xf numFmtId="0" fontId="18" fillId="0" borderId="0" xfId="0" applyFont="1" applyAlignment="1">
      <alignment horizontal="center"/>
    </xf>
    <xf numFmtId="0" fontId="18" fillId="0" borderId="7" xfId="0" applyFont="1" applyBorder="1" applyAlignment="1">
      <alignment horizontal="center"/>
    </xf>
    <xf numFmtId="0" fontId="10" fillId="4" borderId="1" xfId="0" applyFont="1" applyFill="1" applyBorder="1" applyAlignment="1">
      <alignment vertical="center" wrapText="1"/>
    </xf>
    <xf numFmtId="0" fontId="16" fillId="17"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2" fontId="30" fillId="13" borderId="7" xfId="0" applyNumberFormat="1" applyFont="1" applyFill="1" applyBorder="1" applyAlignment="1">
      <alignment horizontal="center" vertical="center"/>
    </xf>
    <xf numFmtId="0" fontId="30" fillId="0" borderId="21" xfId="0" applyFont="1" applyBorder="1" applyAlignment="1">
      <alignment horizontal="center" vertical="center"/>
    </xf>
    <xf numFmtId="0" fontId="16" fillId="0" borderId="1" xfId="0" applyFont="1" applyBorder="1" applyAlignment="1">
      <alignment horizontal="center" vertical="center" wrapText="1"/>
    </xf>
    <xf numFmtId="0" fontId="10" fillId="19" borderId="1" xfId="0" applyFont="1" applyFill="1" applyBorder="1" applyAlignment="1">
      <alignment vertical="center" wrapText="1"/>
    </xf>
    <xf numFmtId="0" fontId="15" fillId="20" borderId="1" xfId="0" applyFont="1" applyFill="1" applyBorder="1" applyAlignment="1">
      <alignment horizontal="center" vertical="center" wrapText="1"/>
    </xf>
    <xf numFmtId="0" fontId="18" fillId="0" borderId="11" xfId="0" applyFont="1" applyBorder="1" applyAlignment="1">
      <alignment horizontal="center" vertical="center"/>
    </xf>
    <xf numFmtId="0" fontId="16" fillId="21" borderId="1" xfId="0" applyFont="1" applyFill="1" applyBorder="1" applyAlignment="1">
      <alignment horizontal="center" vertical="center" wrapText="1"/>
    </xf>
    <xf numFmtId="0" fontId="16" fillId="22" borderId="1" xfId="0" applyFont="1" applyFill="1" applyBorder="1" applyAlignment="1">
      <alignment horizontal="center" vertical="center" wrapText="1"/>
    </xf>
    <xf numFmtId="0" fontId="10" fillId="19" borderId="2" xfId="0" applyFont="1" applyFill="1" applyBorder="1" applyAlignment="1">
      <alignment horizontal="center" vertical="center" wrapText="1"/>
    </xf>
    <xf numFmtId="0" fontId="0" fillId="0" borderId="11" xfId="0" applyBorder="1"/>
    <xf numFmtId="0" fontId="0" fillId="0" borderId="28" xfId="0" pivotButton="1" applyBorder="1"/>
    <xf numFmtId="0" fontId="0" fillId="0" borderId="28" xfId="0" applyBorder="1"/>
    <xf numFmtId="0" fontId="0" fillId="0" borderId="29" xfId="0" applyBorder="1"/>
    <xf numFmtId="0" fontId="0" fillId="0" borderId="30" xfId="0" applyBorder="1"/>
    <xf numFmtId="0" fontId="0" fillId="0" borderId="28" xfId="0" applyBorder="1" applyAlignment="1">
      <alignment horizontal="left"/>
    </xf>
    <xf numFmtId="0" fontId="0" fillId="0" borderId="31" xfId="0" applyBorder="1" applyAlignment="1">
      <alignment horizontal="left"/>
    </xf>
    <xf numFmtId="0" fontId="0" fillId="0" borderId="31" xfId="0" applyBorder="1"/>
    <xf numFmtId="0" fontId="0" fillId="0" borderId="25" xfId="0" applyBorder="1"/>
    <xf numFmtId="0" fontId="0" fillId="0" borderId="32" xfId="0" applyBorder="1"/>
    <xf numFmtId="0" fontId="0" fillId="0" borderId="33" xfId="0" applyBorder="1" applyAlignment="1">
      <alignment horizontal="left"/>
    </xf>
    <xf numFmtId="0" fontId="0" fillId="0" borderId="33" xfId="0" applyBorder="1"/>
    <xf numFmtId="0" fontId="0" fillId="0" borderId="34" xfId="0" applyBorder="1"/>
    <xf numFmtId="0" fontId="0" fillId="0" borderId="35" xfId="0" applyBorder="1"/>
    <xf numFmtId="0" fontId="31" fillId="0" borderId="7" xfId="0" applyFont="1" applyBorder="1" applyAlignment="1">
      <alignment horizontal="center"/>
    </xf>
    <xf numFmtId="0" fontId="7" fillId="0" borderId="7" xfId="0" applyFont="1" applyBorder="1"/>
    <xf numFmtId="0" fontId="7" fillId="0" borderId="0" xfId="0" applyFont="1"/>
    <xf numFmtId="0" fontId="7" fillId="0" borderId="2" xfId="0" applyFont="1" applyBorder="1" applyAlignment="1">
      <alignment horizontal="center" vertical="center"/>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0" fontId="7" fillId="0" borderId="3" xfId="0" applyFont="1" applyBorder="1" applyAlignment="1">
      <alignment horizontal="center" vertical="center"/>
    </xf>
    <xf numFmtId="0" fontId="7" fillId="14" borderId="7" xfId="0" applyFont="1" applyFill="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14" borderId="7" xfId="0" applyFont="1" applyFill="1" applyBorder="1" applyAlignment="1">
      <alignment horizontal="center" vertical="center"/>
    </xf>
    <xf numFmtId="0" fontId="24" fillId="0" borderId="17" xfId="0" applyFont="1" applyBorder="1" applyAlignment="1">
      <alignment horizontal="center" vertical="center"/>
    </xf>
    <xf numFmtId="0" fontId="5" fillId="14" borderId="7" xfId="0" applyFont="1" applyFill="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34" fillId="0" borderId="0" xfId="2" applyAlignment="1"/>
    <xf numFmtId="0" fontId="0" fillId="0" borderId="0" xfId="0" applyAlignment="1">
      <alignment wrapText="1"/>
    </xf>
    <xf numFmtId="0" fontId="4" fillId="0" borderId="0" xfId="0" applyFont="1"/>
    <xf numFmtId="0" fontId="35" fillId="0" borderId="7" xfId="0" applyFont="1" applyBorder="1" applyAlignment="1">
      <alignment horizontal="center" vertical="center" wrapText="1"/>
    </xf>
    <xf numFmtId="0" fontId="35" fillId="0" borderId="7" xfId="0" applyFont="1" applyBorder="1" applyAlignment="1">
      <alignment vertical="center" wrapText="1"/>
    </xf>
    <xf numFmtId="0" fontId="36" fillId="0" borderId="7" xfId="0" applyFont="1" applyBorder="1" applyAlignment="1">
      <alignment horizontal="center" vertical="center" wrapText="1"/>
    </xf>
    <xf numFmtId="0" fontId="14" fillId="0" borderId="7" xfId="0" applyFont="1" applyBorder="1" applyAlignment="1">
      <alignment vertical="center"/>
    </xf>
    <xf numFmtId="0" fontId="26" fillId="0" borderId="7" xfId="0" applyFont="1" applyBorder="1"/>
    <xf numFmtId="0" fontId="26" fillId="0" borderId="7" xfId="0" applyFont="1" applyBorder="1" applyAlignment="1">
      <alignment horizontal="center"/>
    </xf>
    <xf numFmtId="0" fontId="18" fillId="0" borderId="24" xfId="0" applyFont="1" applyBorder="1" applyAlignment="1">
      <alignment horizontal="center"/>
    </xf>
    <xf numFmtId="0" fontId="0" fillId="0" borderId="24" xfId="0" applyBorder="1" applyAlignment="1">
      <alignment horizontal="center"/>
    </xf>
    <xf numFmtId="0" fontId="0" fillId="7" borderId="7" xfId="0" applyFill="1" applyBorder="1" applyAlignment="1">
      <alignment horizontal="center"/>
    </xf>
    <xf numFmtId="0" fontId="9" fillId="0" borderId="1" xfId="0" applyFont="1" applyBorder="1"/>
    <xf numFmtId="0" fontId="30" fillId="0" borderId="7" xfId="0" applyFont="1" applyBorder="1" applyAlignment="1">
      <alignment vertical="center" wrapText="1"/>
    </xf>
    <xf numFmtId="0" fontId="16" fillId="0" borderId="1" xfId="0" applyFont="1" applyBorder="1" applyAlignment="1">
      <alignment horizontal="left" vertical="center" wrapText="1"/>
    </xf>
    <xf numFmtId="9" fontId="16" fillId="0" borderId="1" xfId="0" applyNumberFormat="1"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vertical="top" wrapText="1"/>
    </xf>
    <xf numFmtId="0" fontId="9" fillId="0" borderId="5" xfId="0" applyFont="1" applyBorder="1" applyAlignment="1">
      <alignment wrapText="1"/>
    </xf>
    <xf numFmtId="0" fontId="14" fillId="0" borderId="7" xfId="0" applyFont="1" applyBorder="1"/>
    <xf numFmtId="0" fontId="13" fillId="0" borderId="5" xfId="0" applyFont="1" applyBorder="1" applyAlignment="1">
      <alignment horizontal="left" vertical="top" wrapText="1"/>
    </xf>
    <xf numFmtId="0" fontId="13" fillId="0" borderId="2" xfId="0" applyFont="1" applyBorder="1" applyAlignment="1">
      <alignment horizontal="left" vertical="top" wrapText="1"/>
    </xf>
    <xf numFmtId="0" fontId="9" fillId="0" borderId="4" xfId="0" applyFont="1" applyBorder="1"/>
    <xf numFmtId="0" fontId="0" fillId="0" borderId="7" xfId="0" applyBorder="1" applyAlignment="1">
      <alignment wrapText="1"/>
    </xf>
    <xf numFmtId="0" fontId="23" fillId="0" borderId="4" xfId="0" applyFont="1" applyBorder="1" applyAlignment="1">
      <alignment horizontal="left" vertical="top" wrapText="1"/>
    </xf>
    <xf numFmtId="0" fontId="3" fillId="0" borderId="0" xfId="0" applyFont="1"/>
    <xf numFmtId="0" fontId="3" fillId="0" borderId="7" xfId="0" applyFont="1" applyBorder="1"/>
    <xf numFmtId="3" fontId="20" fillId="0" borderId="0" xfId="0" applyNumberFormat="1" applyFont="1"/>
    <xf numFmtId="0" fontId="8" fillId="0" borderId="7" xfId="0" applyFont="1" applyBorder="1" applyAlignment="1">
      <alignment horizontal="left" vertical="top"/>
    </xf>
    <xf numFmtId="0" fontId="0" fillId="0" borderId="7" xfId="0" applyBorder="1" applyAlignment="1">
      <alignment horizontal="left" vertical="top"/>
    </xf>
    <xf numFmtId="0" fontId="34" fillId="0" borderId="7" xfId="2" applyBorder="1" applyAlignment="1">
      <alignment horizontal="left" vertical="top" wrapText="1" indent="1"/>
    </xf>
    <xf numFmtId="0" fontId="2" fillId="0" borderId="7" xfId="0" applyFont="1" applyBorder="1" applyAlignment="1">
      <alignment horizontal="left" vertical="center" wrapText="1"/>
    </xf>
    <xf numFmtId="0" fontId="39" fillId="0" borderId="1" xfId="0" applyFont="1" applyBorder="1" applyAlignment="1">
      <alignment vertical="center" wrapText="1"/>
    </xf>
    <xf numFmtId="10"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9" fontId="16" fillId="0" borderId="1" xfId="0" applyNumberFormat="1" applyFont="1" applyBorder="1" applyAlignment="1">
      <alignment horizontal="center"/>
    </xf>
    <xf numFmtId="9" fontId="13" fillId="0" borderId="1" xfId="0" applyNumberFormat="1" applyFont="1" applyBorder="1"/>
    <xf numFmtId="0" fontId="13" fillId="0" borderId="1" xfId="0" applyFont="1" applyBorder="1"/>
    <xf numFmtId="0" fontId="1" fillId="0" borderId="7" xfId="0" applyFont="1" applyBorder="1"/>
    <xf numFmtId="0" fontId="11" fillId="0" borderId="36" xfId="0" applyFont="1" applyBorder="1"/>
    <xf numFmtId="0" fontId="9" fillId="0" borderId="3" xfId="0" applyFont="1" applyBorder="1" applyAlignment="1">
      <alignment wrapText="1"/>
    </xf>
    <xf numFmtId="0" fontId="40" fillId="0" borderId="0" xfId="0" applyFont="1"/>
    <xf numFmtId="0" fontId="42" fillId="0" borderId="0" xfId="2" applyFont="1"/>
    <xf numFmtId="0" fontId="1" fillId="0" borderId="0" xfId="0" applyFont="1"/>
    <xf numFmtId="0" fontId="7" fillId="0" borderId="7" xfId="0" applyFont="1" applyBorder="1" applyAlignment="1">
      <alignment vertical="center"/>
    </xf>
    <xf numFmtId="0" fontId="3" fillId="0" borderId="7" xfId="0" applyFont="1" applyBorder="1" applyAlignment="1">
      <alignment vertical="center"/>
    </xf>
    <xf numFmtId="0" fontId="43" fillId="0" borderId="0" xfId="0" applyFont="1" applyAlignment="1">
      <alignment vertical="top"/>
    </xf>
    <xf numFmtId="0" fontId="26" fillId="0" borderId="18" xfId="0" applyFont="1" applyBorder="1" applyAlignment="1">
      <alignment vertical="center" wrapText="1"/>
    </xf>
    <xf numFmtId="0" fontId="26" fillId="0" borderId="19" xfId="0" applyFont="1" applyBorder="1" applyAlignment="1">
      <alignment horizontal="center" vertical="center" wrapText="1"/>
    </xf>
    <xf numFmtId="0" fontId="26" fillId="0" borderId="13" xfId="0" applyFont="1" applyBorder="1" applyAlignment="1">
      <alignment vertical="center"/>
    </xf>
    <xf numFmtId="0" fontId="26" fillId="0" borderId="14" xfId="0" applyFont="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center" vertical="center" wrapText="1"/>
    </xf>
    <xf numFmtId="0" fontId="26" fillId="0" borderId="14" xfId="0" applyFont="1" applyBorder="1" applyAlignment="1">
      <alignment vertical="center"/>
    </xf>
    <xf numFmtId="0" fontId="26" fillId="0" borderId="14" xfId="0" applyFont="1" applyBorder="1" applyAlignment="1">
      <alignment horizontal="center" vertical="center"/>
    </xf>
    <xf numFmtId="0" fontId="26" fillId="0" borderId="0" xfId="0" applyFont="1" applyAlignment="1">
      <alignment vertical="center"/>
    </xf>
    <xf numFmtId="0" fontId="37" fillId="0" borderId="11" xfId="0" applyFont="1" applyBorder="1" applyAlignment="1">
      <alignment horizontal="left" vertical="center"/>
    </xf>
    <xf numFmtId="0" fontId="37" fillId="0" borderId="12" xfId="0" applyFont="1" applyBorder="1" applyAlignment="1">
      <alignment horizontal="left" vertical="center"/>
    </xf>
    <xf numFmtId="0" fontId="37" fillId="0" borderId="7" xfId="0" applyFont="1" applyBorder="1" applyAlignment="1">
      <alignment horizontal="left" vertical="center" wrapText="1"/>
    </xf>
    <xf numFmtId="0" fontId="18" fillId="0" borderId="4" xfId="0" applyFont="1" applyBorder="1" applyAlignment="1">
      <alignment horizontal="left"/>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23" fillId="15" borderId="27" xfId="0" applyFont="1" applyFill="1" applyBorder="1" applyAlignment="1">
      <alignment horizontal="center"/>
    </xf>
    <xf numFmtId="0" fontId="23" fillId="0" borderId="11" xfId="0" applyFont="1" applyBorder="1" applyAlignment="1">
      <alignment horizontal="left" vertical="top" wrapText="1"/>
    </xf>
    <xf numFmtId="0" fontId="23" fillId="0" borderId="26" xfId="0" applyFont="1" applyBorder="1" applyAlignment="1">
      <alignment horizontal="left" vertical="top" wrapText="1"/>
    </xf>
    <xf numFmtId="0" fontId="23" fillId="0" borderId="12" xfId="0" applyFont="1" applyBorder="1" applyAlignment="1">
      <alignment horizontal="left" vertical="top" wrapText="1"/>
    </xf>
    <xf numFmtId="0" fontId="0" fillId="0" borderId="11" xfId="0" applyBorder="1" applyAlignment="1">
      <alignment horizontal="center" wrapText="1"/>
    </xf>
    <xf numFmtId="0" fontId="0" fillId="0" borderId="26" xfId="0" applyBorder="1" applyAlignment="1">
      <alignment horizontal="center" wrapText="1"/>
    </xf>
    <xf numFmtId="0" fontId="0" fillId="0" borderId="12" xfId="0" applyBorder="1" applyAlignment="1">
      <alignment horizontal="center" wrapText="1"/>
    </xf>
    <xf numFmtId="0" fontId="38" fillId="0" borderId="11" xfId="0" applyFont="1" applyBorder="1" applyAlignment="1">
      <alignment horizontal="center"/>
    </xf>
    <xf numFmtId="0" fontId="38" fillId="0" borderId="12" xfId="0" applyFont="1" applyBorder="1" applyAlignment="1">
      <alignment horizontal="center"/>
    </xf>
    <xf numFmtId="0" fontId="0" fillId="0" borderId="7" xfId="0" applyBorder="1" applyAlignment="1">
      <alignment horizontal="center"/>
    </xf>
    <xf numFmtId="0" fontId="18" fillId="0" borderId="11" xfId="0" applyFont="1" applyBorder="1" applyAlignment="1">
      <alignment horizontal="left"/>
    </xf>
    <xf numFmtId="0" fontId="18" fillId="0" borderId="26" xfId="0" applyFont="1" applyBorder="1" applyAlignment="1">
      <alignment horizontal="left"/>
    </xf>
    <xf numFmtId="0" fontId="18" fillId="0" borderId="12" xfId="0" applyFont="1" applyBorder="1" applyAlignment="1">
      <alignment horizontal="left"/>
    </xf>
    <xf numFmtId="0" fontId="27" fillId="7" borderId="7" xfId="0" applyFont="1" applyFill="1" applyBorder="1" applyAlignment="1">
      <alignment horizontal="center"/>
    </xf>
    <xf numFmtId="0" fontId="26" fillId="0" borderId="27" xfId="0" applyFont="1" applyBorder="1" applyAlignment="1">
      <alignment horizontal="left"/>
    </xf>
    <xf numFmtId="0" fontId="26" fillId="0" borderId="37" xfId="0" applyFont="1" applyBorder="1" applyAlignment="1">
      <alignment horizontal="left"/>
    </xf>
    <xf numFmtId="0" fontId="18" fillId="0" borderId="7" xfId="0" applyFont="1" applyBorder="1" applyAlignment="1">
      <alignment horizontal="left"/>
    </xf>
    <xf numFmtId="0" fontId="29" fillId="11" borderId="23" xfId="0" applyFont="1" applyFill="1" applyBorder="1" applyAlignment="1">
      <alignment horizontal="center" vertical="center"/>
    </xf>
    <xf numFmtId="0" fontId="29" fillId="11" borderId="21" xfId="0" applyFont="1" applyFill="1" applyBorder="1" applyAlignment="1">
      <alignment horizontal="center" vertical="center"/>
    </xf>
    <xf numFmtId="0" fontId="29" fillId="11" borderId="24" xfId="0" applyFont="1" applyFill="1" applyBorder="1" applyAlignment="1">
      <alignment horizontal="center" vertical="center"/>
    </xf>
    <xf numFmtId="0" fontId="28" fillId="0" borderId="2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6" fillId="0" borderId="18" xfId="0" applyFont="1" applyBorder="1" applyAlignment="1">
      <alignment horizontal="center" vertical="center"/>
    </xf>
    <xf numFmtId="0" fontId="0" fillId="0" borderId="11" xfId="0" applyBorder="1" applyAlignment="1">
      <alignment horizontal="center"/>
    </xf>
    <xf numFmtId="0" fontId="0" fillId="0" borderId="17" xfId="0" applyBorder="1" applyAlignment="1">
      <alignment horizontal="center"/>
    </xf>
    <xf numFmtId="0" fontId="18" fillId="9" borderId="7" xfId="0" applyFont="1" applyFill="1" applyBorder="1" applyAlignment="1">
      <alignment horizontal="center"/>
    </xf>
    <xf numFmtId="0" fontId="18" fillId="9" borderId="11" xfId="0" applyFont="1" applyFill="1" applyBorder="1" applyAlignment="1">
      <alignment horizontal="center"/>
    </xf>
    <xf numFmtId="0" fontId="18" fillId="9" borderId="17" xfId="0" applyFont="1" applyFill="1" applyBorder="1" applyAlignment="1">
      <alignment horizontal="center"/>
    </xf>
    <xf numFmtId="0" fontId="26" fillId="0" borderId="18" xfId="0" applyFont="1" applyBorder="1" applyAlignment="1">
      <alignment horizontal="center"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0" fillId="0" borderId="7" xfId="0" applyBorder="1" applyAlignment="1">
      <alignment horizontal="center" wrapText="1"/>
    </xf>
    <xf numFmtId="0" fontId="0" fillId="0" borderId="17" xfId="0" applyBorder="1" applyAlignment="1">
      <alignment horizontal="center" wrapText="1"/>
    </xf>
    <xf numFmtId="0" fontId="18" fillId="0" borderId="7" xfId="0" applyFont="1" applyBorder="1" applyAlignment="1">
      <alignment horizontal="left" vertical="center"/>
    </xf>
    <xf numFmtId="0" fontId="18" fillId="0" borderId="11" xfId="0" applyFont="1" applyBorder="1" applyAlignment="1">
      <alignment horizontal="left" vertical="center"/>
    </xf>
    <xf numFmtId="0" fontId="18" fillId="0" borderId="17" xfId="0" applyFont="1" applyBorder="1" applyAlignment="1">
      <alignment horizontal="left" vertical="center"/>
    </xf>
    <xf numFmtId="0" fontId="19" fillId="0" borderId="7" xfId="0" applyFont="1" applyBorder="1" applyAlignment="1">
      <alignment horizontal="center" wrapText="1"/>
    </xf>
    <xf numFmtId="0" fontId="19" fillId="0" borderId="11" xfId="0" applyFont="1" applyBorder="1" applyAlignment="1">
      <alignment horizontal="center" wrapText="1"/>
    </xf>
    <xf numFmtId="0" fontId="19" fillId="0" borderId="17" xfId="0" applyFont="1" applyBorder="1" applyAlignment="1">
      <alignment horizontal="center" wrapText="1"/>
    </xf>
    <xf numFmtId="0" fontId="18" fillId="9" borderId="7" xfId="0" applyFont="1" applyFill="1" applyBorder="1" applyAlignment="1">
      <alignment horizontal="center" vertical="top" wrapText="1"/>
    </xf>
    <xf numFmtId="0" fontId="18" fillId="9" borderId="11" xfId="0" applyFont="1" applyFill="1" applyBorder="1" applyAlignment="1">
      <alignment horizontal="center" vertical="top" wrapText="1"/>
    </xf>
    <xf numFmtId="0" fontId="18" fillId="9" borderId="17" xfId="0" applyFont="1" applyFill="1" applyBorder="1" applyAlignment="1">
      <alignment horizontal="center" vertical="top" wrapText="1"/>
    </xf>
    <xf numFmtId="0" fontId="18" fillId="0" borderId="17" xfId="0" applyFont="1" applyBorder="1" applyAlignment="1">
      <alignment horizontal="left"/>
    </xf>
  </cellXfs>
  <cellStyles count="3">
    <cellStyle name="Hyperkobling" xfId="2" builtinId="8"/>
    <cellStyle name="Normal" xfId="0" builtinId="0"/>
    <cellStyle name="Prosent" xfId="1" builtinId="5"/>
  </cellStyles>
  <dxfs count="39">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ill>
        <patternFill patternType="solid">
          <fgColor indexed="64"/>
          <bgColor theme="0" tint="-0.14999847407452621"/>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ill>
        <patternFill patternType="solid">
          <fgColor indexed="64"/>
          <bgColor theme="0" tint="-0.14999847407452621"/>
        </patternFill>
      </fill>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dxf>
    <dxf>
      <border>
        <bottom style="thin">
          <color indexed="64"/>
        </bottom>
      </border>
    </dxf>
    <dxf>
      <fill>
        <patternFill patternType="solid">
          <fgColor indexed="64"/>
          <bgColor theme="0" tint="-0.14999847407452621"/>
        </patternFill>
      </fill>
      <border diagonalUp="0" diagonalDown="0">
        <left style="thin">
          <color indexed="64"/>
        </left>
        <right style="thin">
          <color indexed="64"/>
        </right>
        <top/>
        <bottom/>
        <vertical style="thin">
          <color indexed="64"/>
        </vertical>
        <horizontal style="thin">
          <color indexed="64"/>
        </horizontal>
      </border>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3">
    <tableStyle name="Statistics-style" pivot="0" count="3" xr9:uid="{00000000-0011-0000-FFFF-FFFF00000000}">
      <tableStyleElement type="headerRow" dxfId="38"/>
      <tableStyleElement type="firstRowStripe" dxfId="37"/>
      <tableStyleElement type="secondRowStripe" dxfId="36"/>
    </tableStyle>
    <tableStyle name="Statistics-style 2" pivot="0" count="3" xr9:uid="{00000000-0011-0000-FFFF-FFFF01000000}">
      <tableStyleElement type="headerRow" dxfId="35"/>
      <tableStyleElement type="firstRowStripe" dxfId="34"/>
      <tableStyleElement type="secondRowStripe" dxfId="33"/>
    </tableStyle>
    <tableStyle name="Statistics-style 3" pivot="0" count="3" xr9:uid="{00000000-0011-0000-FFFF-FFFF02000000}">
      <tableStyleElement type="headerRow" dxfId="32"/>
      <tableStyleElement type="firstRowStripe" dxfId="31"/>
      <tableStyleElement type="secondRowStripe" dxfId="30"/>
    </tableStyle>
  </tableStyles>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customschemas.google.com/relationships/workbookmetadata" Target="metadata"/><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sv-SE" sz="2000"/>
              <a:t>Shot dispersion DRIVER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b-NO"/>
        </a:p>
      </c:txPr>
    </c:title>
    <c:autoTitleDeleted val="0"/>
    <c:plotArea>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w="25400">
                <a:solidFill>
                  <a:srgbClr val="FF0000"/>
                </a:solidFill>
              </a:ln>
              <a:effectLst>
                <a:glow rad="63500">
                  <a:schemeClr val="accent1">
                    <a:satMod val="175000"/>
                    <a:alpha val="25000"/>
                  </a:schemeClr>
                </a:glow>
              </a:effectLst>
            </c:spPr>
          </c:marker>
          <c:xVal>
            <c:numRef>
              <c:f>Teknikktest!$E$10:$E$19</c:f>
              <c:numCache>
                <c:formatCode>General</c:formatCode>
                <c:ptCount val="10"/>
                <c:pt idx="0">
                  <c:v>9.3000000000000007</c:v>
                </c:pt>
                <c:pt idx="1">
                  <c:v>1.7</c:v>
                </c:pt>
                <c:pt idx="2">
                  <c:v>4.0999999999999996</c:v>
                </c:pt>
                <c:pt idx="3">
                  <c:v>5.2</c:v>
                </c:pt>
                <c:pt idx="4">
                  <c:v>3.6</c:v>
                </c:pt>
                <c:pt idx="5">
                  <c:v>2.8</c:v>
                </c:pt>
                <c:pt idx="6">
                  <c:v>0.6</c:v>
                </c:pt>
                <c:pt idx="7">
                  <c:v>5.7</c:v>
                </c:pt>
                <c:pt idx="8">
                  <c:v>0.1</c:v>
                </c:pt>
                <c:pt idx="9">
                  <c:v>0.6</c:v>
                </c:pt>
              </c:numCache>
            </c:numRef>
          </c:xVal>
          <c:yVal>
            <c:numRef>
              <c:f>Teknikktest!$H$10:$H$19</c:f>
              <c:numCache>
                <c:formatCode>General</c:formatCode>
                <c:ptCount val="10"/>
                <c:pt idx="0">
                  <c:v>-7</c:v>
                </c:pt>
                <c:pt idx="1">
                  <c:v>-3</c:v>
                </c:pt>
                <c:pt idx="2">
                  <c:v>-4.5999999999999943</c:v>
                </c:pt>
                <c:pt idx="3">
                  <c:v>0</c:v>
                </c:pt>
                <c:pt idx="4">
                  <c:v>1</c:v>
                </c:pt>
                <c:pt idx="5">
                  <c:v>-3</c:v>
                </c:pt>
                <c:pt idx="6">
                  <c:v>1</c:v>
                </c:pt>
                <c:pt idx="7">
                  <c:v>-1</c:v>
                </c:pt>
                <c:pt idx="8">
                  <c:v>3</c:v>
                </c:pt>
                <c:pt idx="9">
                  <c:v>-2</c:v>
                </c:pt>
              </c:numCache>
            </c:numRef>
          </c:yVal>
          <c:smooth val="0"/>
          <c:extLst>
            <c:ext xmlns:c16="http://schemas.microsoft.com/office/drawing/2014/chart" uri="{C3380CC4-5D6E-409C-BE32-E72D297353CC}">
              <c16:uniqueId val="{00000000-D8E7-47FF-8EE2-53613897867D}"/>
            </c:ext>
          </c:extLst>
        </c:ser>
        <c:dLbls>
          <c:showLegendKey val="0"/>
          <c:showVal val="0"/>
          <c:showCatName val="0"/>
          <c:showSerName val="0"/>
          <c:showPercent val="0"/>
          <c:showBubbleSize val="0"/>
        </c:dLbls>
        <c:axId val="134080320"/>
        <c:axId val="134080736"/>
      </c:scatterChart>
      <c:valAx>
        <c:axId val="134080320"/>
        <c:scaling>
          <c:orientation val="minMax"/>
          <c:max val="30"/>
          <c:min val="-30"/>
        </c:scaling>
        <c:delete val="0"/>
        <c:axPos val="b"/>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134080736"/>
        <c:crosses val="autoZero"/>
        <c:crossBetween val="midCat"/>
        <c:majorUnit val="5"/>
      </c:valAx>
      <c:valAx>
        <c:axId val="134080736"/>
        <c:scaling>
          <c:orientation val="minMax"/>
          <c:max val="30"/>
          <c:min val="-30"/>
        </c:scaling>
        <c:delete val="0"/>
        <c:axPos val="l"/>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134080320"/>
        <c:crossesAt val="0"/>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Teknikktest!$AA$9</c:f>
              <c:strCache>
                <c:ptCount val="1"/>
                <c:pt idx="0">
                  <c:v>Attack angle</c:v>
                </c:pt>
              </c:strCache>
            </c:strRef>
          </c:tx>
          <c:spPr>
            <a:ln w="25400" cap="rnd">
              <a:noFill/>
              <a:round/>
            </a:ln>
            <a:effectLst>
              <a:outerShdw dist="25400" dir="2700000" algn="tl" rotWithShape="0">
                <a:schemeClr val="accent5"/>
              </a:outerShdw>
            </a:effectLst>
          </c:spPr>
          <c:marker>
            <c:symbol val="circle"/>
            <c:size val="6"/>
            <c:spPr>
              <a:solidFill>
                <a:srgbClr val="FF0000"/>
              </a:solidFill>
              <a:ln w="22225">
                <a:solidFill>
                  <a:schemeClr val="lt1"/>
                </a:solidFill>
                <a:round/>
              </a:ln>
              <a:effectLst/>
            </c:spPr>
          </c:marker>
          <c:yVal>
            <c:numRef>
              <c:f>Teknikktest!$AA$10:$AA$19</c:f>
              <c:numCache>
                <c:formatCode>General</c:formatCode>
                <c:ptCount val="10"/>
              </c:numCache>
            </c:numRef>
          </c:yVal>
          <c:smooth val="0"/>
          <c:extLst>
            <c:ext xmlns:c16="http://schemas.microsoft.com/office/drawing/2014/chart" uri="{C3380CC4-5D6E-409C-BE32-E72D297353CC}">
              <c16:uniqueId val="{00000000-58E2-4B16-ACAB-F91683198D8B}"/>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Teknikktest!$AC$9</c:f>
              <c:strCache>
                <c:ptCount val="1"/>
                <c:pt idx="0">
                  <c:v>Impact Location</c:v>
                </c:pt>
              </c:strCache>
            </c:strRef>
          </c:tx>
          <c:spPr>
            <a:ln w="25400" cap="rnd">
              <a:noFill/>
              <a:round/>
            </a:ln>
            <a:effectLst>
              <a:outerShdw dist="25400" dir="2700000" algn="tl" rotWithShape="0">
                <a:schemeClr val="accent5"/>
              </a:outerShdw>
            </a:effectLst>
          </c:spPr>
          <c:marker>
            <c:symbol val="circle"/>
            <c:size val="6"/>
            <c:spPr>
              <a:solidFill>
                <a:schemeClr val="accent5"/>
              </a:solidFill>
              <a:ln w="22225">
                <a:solidFill>
                  <a:schemeClr val="lt1"/>
                </a:solidFill>
                <a:round/>
              </a:ln>
              <a:effectLst/>
            </c:spPr>
          </c:marker>
          <c:dPt>
            <c:idx val="0"/>
            <c:marker>
              <c:symbol val="circle"/>
              <c:size val="6"/>
              <c:spPr>
                <a:solidFill>
                  <a:srgbClr val="FF0000"/>
                </a:solidFill>
                <a:ln w="22225">
                  <a:solidFill>
                    <a:schemeClr val="lt1"/>
                  </a:solidFill>
                  <a:round/>
                </a:ln>
                <a:effectLst/>
              </c:spPr>
            </c:marker>
            <c:bubble3D val="0"/>
            <c:extLst>
              <c:ext xmlns:c16="http://schemas.microsoft.com/office/drawing/2014/chart" uri="{C3380CC4-5D6E-409C-BE32-E72D297353CC}">
                <c16:uniqueId val="{00000000-A5A0-4EAF-B057-92A65A3746D1}"/>
              </c:ext>
            </c:extLst>
          </c:dPt>
          <c:yVal>
            <c:numRef>
              <c:f>Teknikktest!$AC$10:$AC$19</c:f>
              <c:numCache>
                <c:formatCode>General</c:formatCode>
                <c:ptCount val="10"/>
              </c:numCache>
            </c:numRef>
          </c:yVal>
          <c:smooth val="0"/>
          <c:extLst>
            <c:ext xmlns:c16="http://schemas.microsoft.com/office/drawing/2014/chart" uri="{C3380CC4-5D6E-409C-BE32-E72D297353CC}">
              <c16:uniqueId val="{00000000-58E2-4B16-ACAB-F91683198D8B}"/>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Teknikktest!$AD$9</c:f>
              <c:strCache>
                <c:ptCount val="1"/>
                <c:pt idx="0">
                  <c:v>Speed</c:v>
                </c:pt>
              </c:strCache>
            </c:strRef>
          </c:tx>
          <c:spPr>
            <a:ln w="25400" cap="rnd">
              <a:noFill/>
              <a:round/>
            </a:ln>
            <a:effectLst>
              <a:outerShdw dist="25400" dir="2700000" algn="tl" rotWithShape="0">
                <a:schemeClr val="accent5"/>
              </a:outerShdw>
            </a:effectLst>
          </c:spPr>
          <c:marker>
            <c:symbol val="circle"/>
            <c:size val="6"/>
            <c:spPr>
              <a:solidFill>
                <a:srgbClr val="FF0000"/>
              </a:solidFill>
              <a:ln w="22225">
                <a:solidFill>
                  <a:schemeClr val="lt1"/>
                </a:solidFill>
                <a:round/>
              </a:ln>
              <a:effectLst/>
            </c:spPr>
          </c:marker>
          <c:yVal>
            <c:numRef>
              <c:f>Teknikktest!$AD$10:$AD$19</c:f>
              <c:numCache>
                <c:formatCode>General</c:formatCode>
                <c:ptCount val="10"/>
              </c:numCache>
            </c:numRef>
          </c:yVal>
          <c:smooth val="0"/>
          <c:extLst>
            <c:ext xmlns:c16="http://schemas.microsoft.com/office/drawing/2014/chart" uri="{C3380CC4-5D6E-409C-BE32-E72D297353CC}">
              <c16:uniqueId val="{00000000-F905-4835-8EBA-F5EF07CC2E70}"/>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Teknikktest!$AN$9</c:f>
              <c:strCache>
                <c:ptCount val="1"/>
                <c:pt idx="0">
                  <c:v>Club path</c:v>
                </c:pt>
              </c:strCache>
            </c:strRef>
          </c:tx>
          <c:spPr>
            <a:ln w="25400" cap="rnd">
              <a:noFill/>
              <a:round/>
            </a:ln>
            <a:effectLst>
              <a:outerShdw dist="25400" dir="2700000" algn="tl" rotWithShape="0">
                <a:schemeClr val="accent5"/>
              </a:outerShdw>
            </a:effectLst>
          </c:spPr>
          <c:marker>
            <c:symbol val="circle"/>
            <c:size val="6"/>
            <c:spPr>
              <a:solidFill>
                <a:srgbClr val="FF0000"/>
              </a:solidFill>
              <a:ln w="22225">
                <a:solidFill>
                  <a:schemeClr val="lt1"/>
                </a:solidFill>
                <a:round/>
              </a:ln>
              <a:effectLst/>
            </c:spPr>
          </c:marker>
          <c:yVal>
            <c:numRef>
              <c:f>Teknikktest!$AN$10:$AN$14</c:f>
              <c:numCache>
                <c:formatCode>General</c:formatCode>
                <c:ptCount val="5"/>
              </c:numCache>
            </c:numRef>
          </c:yVal>
          <c:smooth val="0"/>
          <c:extLst>
            <c:ext xmlns:c16="http://schemas.microsoft.com/office/drawing/2014/chart" uri="{C3380CC4-5D6E-409C-BE32-E72D297353CC}">
              <c16:uniqueId val="{00000000-8324-48FA-8C7D-6D398782A519}"/>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Teknikktest!$AO$9</c:f>
              <c:strCache>
                <c:ptCount val="1"/>
                <c:pt idx="0">
                  <c:v>Face Angle</c:v>
                </c:pt>
              </c:strCache>
            </c:strRef>
          </c:tx>
          <c:spPr>
            <a:ln w="25400" cap="rnd">
              <a:noFill/>
              <a:round/>
            </a:ln>
            <a:effectLst>
              <a:outerShdw dist="25400" dir="2700000" algn="tl" rotWithShape="0">
                <a:schemeClr val="accent5"/>
              </a:outerShdw>
            </a:effectLst>
          </c:spPr>
          <c:marker>
            <c:symbol val="circle"/>
            <c:size val="6"/>
            <c:spPr>
              <a:solidFill>
                <a:srgbClr val="FF0000"/>
              </a:solidFill>
              <a:ln w="22225">
                <a:solidFill>
                  <a:schemeClr val="lt1"/>
                </a:solidFill>
                <a:round/>
              </a:ln>
              <a:effectLst/>
            </c:spPr>
          </c:marker>
          <c:yVal>
            <c:numRef>
              <c:f>Teknikktest!$AO$10:$AO$14</c:f>
              <c:numCache>
                <c:formatCode>General</c:formatCode>
                <c:ptCount val="5"/>
              </c:numCache>
            </c:numRef>
          </c:yVal>
          <c:smooth val="0"/>
          <c:extLst>
            <c:ext xmlns:c16="http://schemas.microsoft.com/office/drawing/2014/chart" uri="{C3380CC4-5D6E-409C-BE32-E72D297353CC}">
              <c16:uniqueId val="{00000000-B8F3-45D3-8E24-94B9522B957E}"/>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Teknikktest!$AP$9</c:f>
              <c:strCache>
                <c:ptCount val="1"/>
                <c:pt idx="0">
                  <c:v>Attack angle</c:v>
                </c:pt>
              </c:strCache>
            </c:strRef>
          </c:tx>
          <c:spPr>
            <a:ln w="25400" cap="rnd">
              <a:noFill/>
              <a:round/>
            </a:ln>
            <a:effectLst>
              <a:outerShdw dist="25400" dir="2700000" algn="tl" rotWithShape="0">
                <a:schemeClr val="accent5"/>
              </a:outerShdw>
            </a:effectLst>
          </c:spPr>
          <c:marker>
            <c:symbol val="circle"/>
            <c:size val="6"/>
            <c:spPr>
              <a:solidFill>
                <a:schemeClr val="accent5"/>
              </a:solidFill>
              <a:ln w="22225">
                <a:solidFill>
                  <a:schemeClr val="lt1"/>
                </a:solidFill>
                <a:round/>
              </a:ln>
              <a:effectLst/>
            </c:spPr>
          </c:marker>
          <c:dPt>
            <c:idx val="0"/>
            <c:marker>
              <c:symbol val="circle"/>
              <c:size val="6"/>
              <c:spPr>
                <a:solidFill>
                  <a:srgbClr val="FF0000"/>
                </a:solidFill>
                <a:ln w="22225">
                  <a:solidFill>
                    <a:schemeClr val="lt1"/>
                  </a:solidFill>
                  <a:round/>
                </a:ln>
                <a:effectLst/>
              </c:spPr>
            </c:marker>
            <c:bubble3D val="0"/>
            <c:extLst>
              <c:ext xmlns:c16="http://schemas.microsoft.com/office/drawing/2014/chart" uri="{C3380CC4-5D6E-409C-BE32-E72D297353CC}">
                <c16:uniqueId val="{00000000-EABB-4333-90C3-FA75D2F0C6DD}"/>
              </c:ext>
            </c:extLst>
          </c:dPt>
          <c:yVal>
            <c:numRef>
              <c:f>Teknikktest!$AP$10:$AP$14</c:f>
              <c:numCache>
                <c:formatCode>General</c:formatCode>
                <c:ptCount val="5"/>
              </c:numCache>
            </c:numRef>
          </c:yVal>
          <c:smooth val="0"/>
          <c:extLst>
            <c:ext xmlns:c16="http://schemas.microsoft.com/office/drawing/2014/chart" uri="{C3380CC4-5D6E-409C-BE32-E72D297353CC}">
              <c16:uniqueId val="{00000000-99AB-47FF-9F26-F4B17AFAB74B}"/>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Teknikktest!$AR$9</c:f>
              <c:strCache>
                <c:ptCount val="1"/>
                <c:pt idx="0">
                  <c:v>Impact Location</c:v>
                </c:pt>
              </c:strCache>
            </c:strRef>
          </c:tx>
          <c:spPr>
            <a:ln w="25400" cap="rnd">
              <a:noFill/>
              <a:round/>
            </a:ln>
            <a:effectLst>
              <a:outerShdw dist="25400" dir="2700000" algn="tl" rotWithShape="0">
                <a:schemeClr val="accent5"/>
              </a:outerShdw>
            </a:effectLst>
          </c:spPr>
          <c:marker>
            <c:symbol val="circle"/>
            <c:size val="6"/>
            <c:spPr>
              <a:solidFill>
                <a:srgbClr val="FF0000"/>
              </a:solidFill>
              <a:ln w="22225">
                <a:solidFill>
                  <a:schemeClr val="lt1"/>
                </a:solidFill>
                <a:round/>
              </a:ln>
              <a:effectLst/>
            </c:spPr>
          </c:marker>
          <c:yVal>
            <c:numRef>
              <c:f>Teknikktest!$AR$10:$AR$14</c:f>
              <c:numCache>
                <c:formatCode>General</c:formatCode>
                <c:ptCount val="5"/>
              </c:numCache>
            </c:numRef>
          </c:yVal>
          <c:smooth val="0"/>
          <c:extLst>
            <c:ext xmlns:c16="http://schemas.microsoft.com/office/drawing/2014/chart" uri="{C3380CC4-5D6E-409C-BE32-E72D297353CC}">
              <c16:uniqueId val="{00000000-36CD-4802-937C-6CE1D3D0C405}"/>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Teknikktest!$AS$9</c:f>
              <c:strCache>
                <c:ptCount val="1"/>
                <c:pt idx="0">
                  <c:v>Speed</c:v>
                </c:pt>
              </c:strCache>
            </c:strRef>
          </c:tx>
          <c:spPr>
            <a:ln w="25400" cap="rnd">
              <a:noFill/>
              <a:round/>
            </a:ln>
            <a:effectLst>
              <a:outerShdw dist="25400" dir="2700000" algn="tl" rotWithShape="0">
                <a:schemeClr val="accent5"/>
              </a:outerShdw>
            </a:effectLst>
          </c:spPr>
          <c:marker>
            <c:symbol val="circle"/>
            <c:size val="6"/>
            <c:spPr>
              <a:solidFill>
                <a:schemeClr val="accent5"/>
              </a:solidFill>
              <a:ln w="22225">
                <a:solidFill>
                  <a:schemeClr val="lt1"/>
                </a:solidFill>
                <a:round/>
              </a:ln>
              <a:effectLst/>
            </c:spPr>
          </c:marker>
          <c:dPt>
            <c:idx val="0"/>
            <c:marker>
              <c:symbol val="circle"/>
              <c:size val="6"/>
              <c:spPr>
                <a:solidFill>
                  <a:srgbClr val="FF0000"/>
                </a:solidFill>
                <a:ln w="22225">
                  <a:solidFill>
                    <a:schemeClr val="lt1"/>
                  </a:solidFill>
                  <a:round/>
                </a:ln>
                <a:effectLst/>
              </c:spPr>
            </c:marker>
            <c:bubble3D val="0"/>
            <c:extLst>
              <c:ext xmlns:c16="http://schemas.microsoft.com/office/drawing/2014/chart" uri="{C3380CC4-5D6E-409C-BE32-E72D297353CC}">
                <c16:uniqueId val="{00000000-248E-49FF-9546-E3A48ECFD964}"/>
              </c:ext>
            </c:extLst>
          </c:dPt>
          <c:yVal>
            <c:numRef>
              <c:f>Teknikktest!$AS$10:$AS$14</c:f>
              <c:numCache>
                <c:formatCode>General</c:formatCode>
                <c:ptCount val="5"/>
              </c:numCache>
            </c:numRef>
          </c:yVal>
          <c:smooth val="0"/>
          <c:extLst>
            <c:ext xmlns:c16="http://schemas.microsoft.com/office/drawing/2014/chart" uri="{C3380CC4-5D6E-409C-BE32-E72D297353CC}">
              <c16:uniqueId val="{00000000-17D3-4BFF-9F14-D07E594181A4}"/>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sv-SE" sz="2000"/>
              <a:t>Shot dispersion</a:t>
            </a:r>
            <a:r>
              <a:rPr lang="sv-SE" sz="2000" baseline="0"/>
              <a:t> WEDGE</a:t>
            </a:r>
            <a:endParaRPr lang="sv-SE" sz="2000"/>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b-NO"/>
        </a:p>
      </c:txPr>
    </c:title>
    <c:autoTitleDeleted val="0"/>
    <c:plotArea>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w="25400">
                <a:solidFill>
                  <a:srgbClr val="FF0000"/>
                </a:solidFill>
              </a:ln>
              <a:effectLst>
                <a:glow rad="63500">
                  <a:schemeClr val="accent1">
                    <a:satMod val="175000"/>
                    <a:alpha val="25000"/>
                  </a:schemeClr>
                </a:glow>
              </a:effectLst>
            </c:spPr>
          </c:marker>
          <c:xVal>
            <c:numRef>
              <c:f>Teknikktest!$AJ$10:$AJ$14</c:f>
              <c:numCache>
                <c:formatCode>General</c:formatCode>
                <c:ptCount val="5"/>
              </c:numCache>
            </c:numRef>
          </c:xVal>
          <c:yVal>
            <c:numRef>
              <c:f>Teknikktest!$AM$10:$AM$14</c:f>
              <c:numCache>
                <c:formatCode>General</c:formatCode>
                <c:ptCount val="5"/>
                <c:pt idx="0">
                  <c:v>-50</c:v>
                </c:pt>
                <c:pt idx="1">
                  <c:v>-50</c:v>
                </c:pt>
                <c:pt idx="2">
                  <c:v>-50</c:v>
                </c:pt>
                <c:pt idx="3">
                  <c:v>-50</c:v>
                </c:pt>
                <c:pt idx="4">
                  <c:v>-50</c:v>
                </c:pt>
              </c:numCache>
            </c:numRef>
          </c:yVal>
          <c:smooth val="0"/>
          <c:extLst>
            <c:ext xmlns:c16="http://schemas.microsoft.com/office/drawing/2014/chart" uri="{C3380CC4-5D6E-409C-BE32-E72D297353CC}">
              <c16:uniqueId val="{00000000-BCE4-4746-8E8B-D6A503D76688}"/>
            </c:ext>
          </c:extLst>
        </c:ser>
        <c:dLbls>
          <c:showLegendKey val="0"/>
          <c:showVal val="0"/>
          <c:showCatName val="0"/>
          <c:showSerName val="0"/>
          <c:showPercent val="0"/>
          <c:showBubbleSize val="0"/>
        </c:dLbls>
        <c:axId val="134080320"/>
        <c:axId val="134080736"/>
      </c:scatterChart>
      <c:valAx>
        <c:axId val="134080320"/>
        <c:scaling>
          <c:orientation val="minMax"/>
          <c:max val="30"/>
          <c:min val="-30"/>
        </c:scaling>
        <c:delete val="0"/>
        <c:axPos val="b"/>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134080736"/>
        <c:crosses val="autoZero"/>
        <c:crossBetween val="midCat"/>
        <c:majorUnit val="5"/>
      </c:valAx>
      <c:valAx>
        <c:axId val="134080736"/>
        <c:scaling>
          <c:orientation val="minMax"/>
          <c:max val="30"/>
          <c:min val="-30"/>
        </c:scaling>
        <c:delete val="0"/>
        <c:axPos val="l"/>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134080320"/>
        <c:crossesAt val="0"/>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Teknikktest!$L$9</c:f>
              <c:strCache>
                <c:ptCount val="1"/>
                <c:pt idx="0">
                  <c:v>Dynamic loft</c:v>
                </c:pt>
              </c:strCache>
            </c:strRef>
          </c:tx>
          <c:spPr>
            <a:ln w="25400" cap="rnd">
              <a:noFill/>
              <a:round/>
            </a:ln>
            <a:effectLst>
              <a:outerShdw dist="25400" dir="2700000" algn="tl" rotWithShape="0">
                <a:schemeClr val="accent5"/>
              </a:outerShdw>
            </a:effectLst>
          </c:spPr>
          <c:marker>
            <c:symbol val="circle"/>
            <c:size val="6"/>
            <c:spPr>
              <a:solidFill>
                <a:schemeClr val="accent5"/>
              </a:solidFill>
              <a:ln w="22225">
                <a:solidFill>
                  <a:schemeClr val="lt1"/>
                </a:solidFill>
                <a:round/>
              </a:ln>
              <a:effectLst/>
            </c:spPr>
          </c:marker>
          <c:dPt>
            <c:idx val="0"/>
            <c:marker>
              <c:symbol val="circle"/>
              <c:size val="6"/>
              <c:spPr>
                <a:solidFill>
                  <a:srgbClr val="FF0000"/>
                </a:solidFill>
                <a:ln w="22225">
                  <a:solidFill>
                    <a:schemeClr val="lt1"/>
                  </a:solidFill>
                  <a:round/>
                </a:ln>
                <a:effectLst/>
              </c:spPr>
            </c:marker>
            <c:bubble3D val="0"/>
            <c:extLst>
              <c:ext xmlns:c16="http://schemas.microsoft.com/office/drawing/2014/chart" uri="{C3380CC4-5D6E-409C-BE32-E72D297353CC}">
                <c16:uniqueId val="{00000000-74D0-4BE4-8A6F-4F6090B3CB70}"/>
              </c:ext>
            </c:extLst>
          </c:dPt>
          <c:yVal>
            <c:numRef>
              <c:f>Teknikktest!$L$10:$L$19</c:f>
              <c:numCache>
                <c:formatCode>General</c:formatCode>
                <c:ptCount val="10"/>
                <c:pt idx="0">
                  <c:v>26.6</c:v>
                </c:pt>
                <c:pt idx="1">
                  <c:v>24.5</c:v>
                </c:pt>
                <c:pt idx="2">
                  <c:v>26.2</c:v>
                </c:pt>
                <c:pt idx="3">
                  <c:v>24.1</c:v>
                </c:pt>
                <c:pt idx="4">
                  <c:v>24.9</c:v>
                </c:pt>
                <c:pt idx="5">
                  <c:v>25.2</c:v>
                </c:pt>
                <c:pt idx="6">
                  <c:v>24.8</c:v>
                </c:pt>
                <c:pt idx="7">
                  <c:v>25.4</c:v>
                </c:pt>
                <c:pt idx="8">
                  <c:v>24.1</c:v>
                </c:pt>
                <c:pt idx="9">
                  <c:v>24.8</c:v>
                </c:pt>
              </c:numCache>
            </c:numRef>
          </c:yVal>
          <c:smooth val="0"/>
          <c:extLst>
            <c:ext xmlns:c16="http://schemas.microsoft.com/office/drawing/2014/chart" uri="{C3380CC4-5D6E-409C-BE32-E72D297353CC}">
              <c16:uniqueId val="{00000001-74D0-4BE4-8A6F-4F6090B3CB70}"/>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sv-SE" sz="2000"/>
              <a:t>Shot dispersion J7</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b-NO"/>
        </a:p>
      </c:txPr>
    </c:title>
    <c:autoTitleDeleted val="0"/>
    <c:plotArea>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w="25400">
                <a:solidFill>
                  <a:srgbClr val="FF0000"/>
                </a:solidFill>
              </a:ln>
              <a:effectLst>
                <a:glow rad="63500">
                  <a:schemeClr val="accent1">
                    <a:satMod val="175000"/>
                    <a:alpha val="25000"/>
                  </a:schemeClr>
                </a:glow>
              </a:effectLst>
            </c:spPr>
          </c:marker>
          <c:xVal>
            <c:numRef>
              <c:f>Teknikktest!$U$10:$U$19</c:f>
              <c:numCache>
                <c:formatCode>0.00</c:formatCode>
                <c:ptCount val="10"/>
              </c:numCache>
            </c:numRef>
          </c:xVal>
          <c:yVal>
            <c:numRef>
              <c:f>Teknikktest!$X$10:$X$19</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extLst>
            <c:ext xmlns:c16="http://schemas.microsoft.com/office/drawing/2014/chart" uri="{C3380CC4-5D6E-409C-BE32-E72D297353CC}">
              <c16:uniqueId val="{00000000-4713-480D-8F66-3D67AF2807AC}"/>
            </c:ext>
          </c:extLst>
        </c:ser>
        <c:dLbls>
          <c:showLegendKey val="0"/>
          <c:showVal val="0"/>
          <c:showCatName val="0"/>
          <c:showSerName val="0"/>
          <c:showPercent val="0"/>
          <c:showBubbleSize val="0"/>
        </c:dLbls>
        <c:axId val="134080320"/>
        <c:axId val="134080736"/>
      </c:scatterChart>
      <c:valAx>
        <c:axId val="134080320"/>
        <c:scaling>
          <c:orientation val="minMax"/>
          <c:max val="30"/>
          <c:min val="-30"/>
        </c:scaling>
        <c:delete val="0"/>
        <c:axPos val="b"/>
        <c:majorGridlines>
          <c:spPr>
            <a:ln w="9525" cap="flat" cmpd="sng" algn="ctr">
              <a:solidFill>
                <a:schemeClr val="dk1">
                  <a:lumMod val="65000"/>
                  <a:lumOff val="35000"/>
                  <a:alpha val="75000"/>
                </a:schemeClr>
              </a:solidFill>
              <a:round/>
            </a:ln>
            <a:effectLst/>
          </c:spPr>
        </c:majorGridlines>
        <c:numFmt formatCode="0.00"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134080736"/>
        <c:crosses val="autoZero"/>
        <c:crossBetween val="midCat"/>
        <c:majorUnit val="5"/>
      </c:valAx>
      <c:valAx>
        <c:axId val="134080736"/>
        <c:scaling>
          <c:orientation val="minMax"/>
          <c:max val="30"/>
          <c:min val="-30"/>
        </c:scaling>
        <c:delete val="0"/>
        <c:axPos val="l"/>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134080320"/>
        <c:crossesAt val="0"/>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Teknikktest!$AB$9</c:f>
              <c:strCache>
                <c:ptCount val="1"/>
                <c:pt idx="0">
                  <c:v>Dynamic loft</c:v>
                </c:pt>
              </c:strCache>
            </c:strRef>
          </c:tx>
          <c:spPr>
            <a:ln w="25400" cap="rnd">
              <a:noFill/>
              <a:round/>
            </a:ln>
            <a:effectLst>
              <a:outerShdw dist="25400" dir="2700000" algn="tl" rotWithShape="0">
                <a:schemeClr val="accent5"/>
              </a:outerShdw>
            </a:effectLst>
          </c:spPr>
          <c:marker>
            <c:symbol val="circle"/>
            <c:size val="6"/>
            <c:spPr>
              <a:solidFill>
                <a:srgbClr val="FF0000"/>
              </a:solidFill>
              <a:ln w="22225">
                <a:solidFill>
                  <a:schemeClr val="lt1"/>
                </a:solidFill>
                <a:round/>
              </a:ln>
              <a:effectLst/>
            </c:spPr>
          </c:marker>
          <c:yVal>
            <c:numRef>
              <c:f>Teknikktest!$AB$10:$AB$19</c:f>
              <c:numCache>
                <c:formatCode>General</c:formatCode>
                <c:ptCount val="10"/>
              </c:numCache>
            </c:numRef>
          </c:yVal>
          <c:smooth val="0"/>
          <c:extLst>
            <c:ext xmlns:c16="http://schemas.microsoft.com/office/drawing/2014/chart" uri="{C3380CC4-5D6E-409C-BE32-E72D297353CC}">
              <c16:uniqueId val="{00000000-C588-48BB-8A21-F2D0223AE108}"/>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Teknikktest!$AQ$9</c:f>
              <c:strCache>
                <c:ptCount val="1"/>
                <c:pt idx="0">
                  <c:v>Dynamic loft</c:v>
                </c:pt>
              </c:strCache>
            </c:strRef>
          </c:tx>
          <c:spPr>
            <a:ln w="25400" cap="rnd">
              <a:noFill/>
              <a:round/>
            </a:ln>
            <a:effectLst>
              <a:outerShdw dist="25400" dir="2700000" algn="tl" rotWithShape="0">
                <a:schemeClr val="accent5"/>
              </a:outerShdw>
            </a:effectLst>
          </c:spPr>
          <c:marker>
            <c:symbol val="circle"/>
            <c:size val="6"/>
            <c:spPr>
              <a:solidFill>
                <a:schemeClr val="accent5"/>
              </a:solidFill>
              <a:ln w="22225">
                <a:solidFill>
                  <a:schemeClr val="lt1"/>
                </a:solidFill>
                <a:round/>
              </a:ln>
              <a:effectLst/>
            </c:spPr>
          </c:marker>
          <c:dPt>
            <c:idx val="0"/>
            <c:marker>
              <c:symbol val="circle"/>
              <c:size val="6"/>
              <c:spPr>
                <a:solidFill>
                  <a:srgbClr val="FF0000"/>
                </a:solidFill>
                <a:ln w="22225">
                  <a:solidFill>
                    <a:schemeClr val="lt1"/>
                  </a:solidFill>
                  <a:round/>
                </a:ln>
                <a:effectLst/>
              </c:spPr>
            </c:marker>
            <c:bubble3D val="0"/>
            <c:extLst>
              <c:ext xmlns:c16="http://schemas.microsoft.com/office/drawing/2014/chart" uri="{C3380CC4-5D6E-409C-BE32-E72D297353CC}">
                <c16:uniqueId val="{00000000-B203-4E68-979B-0A803B26B0B9}"/>
              </c:ext>
            </c:extLst>
          </c:dPt>
          <c:yVal>
            <c:numRef>
              <c:f>Teknikktest!$AQ$10:$AQ$14</c:f>
              <c:numCache>
                <c:formatCode>General</c:formatCode>
                <c:ptCount val="5"/>
              </c:numCache>
            </c:numRef>
          </c:yVal>
          <c:smooth val="0"/>
          <c:extLst>
            <c:ext xmlns:c16="http://schemas.microsoft.com/office/drawing/2014/chart" uri="{C3380CC4-5D6E-409C-BE32-E72D297353CC}">
              <c16:uniqueId val="{00000001-B203-4E68-979B-0A803B26B0B9}"/>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pivotSource>
    <c:name>[Team Norway IUP 2025.xlsx]Treningsdagbok!Pivottabell2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Treningsdagbok!$N$3</c:f>
              <c:strCache>
                <c:ptCount val="1"/>
                <c:pt idx="0">
                  <c:v>Summa av Konkurranse</c:v>
                </c:pt>
              </c:strCache>
            </c:strRef>
          </c:tx>
          <c:spPr>
            <a:solidFill>
              <a:schemeClr val="accent1"/>
            </a:solidFill>
            <a:ln>
              <a:noFill/>
            </a:ln>
            <a:effectLst/>
          </c:spPr>
          <c:invertIfNegative val="0"/>
          <c:cat>
            <c:strRef>
              <c:f>Treningsdagbok!$M$4:$M$16</c:f>
              <c:strCache>
                <c:ptCount val="12"/>
                <c:pt idx="0">
                  <c:v>oktober</c:v>
                </c:pt>
                <c:pt idx="1">
                  <c:v>november</c:v>
                </c:pt>
                <c:pt idx="2">
                  <c:v>december</c:v>
                </c:pt>
                <c:pt idx="3">
                  <c:v>januari</c:v>
                </c:pt>
                <c:pt idx="4">
                  <c:v>februari</c:v>
                </c:pt>
                <c:pt idx="5">
                  <c:v>mars</c:v>
                </c:pt>
                <c:pt idx="6">
                  <c:v>april</c:v>
                </c:pt>
                <c:pt idx="7">
                  <c:v>maj</c:v>
                </c:pt>
                <c:pt idx="8">
                  <c:v>juni</c:v>
                </c:pt>
                <c:pt idx="9">
                  <c:v>juli</c:v>
                </c:pt>
                <c:pt idx="10">
                  <c:v>augusti</c:v>
                </c:pt>
                <c:pt idx="11">
                  <c:v>september</c:v>
                </c:pt>
              </c:strCache>
            </c:strRef>
          </c:cat>
          <c:val>
            <c:numRef>
              <c:f>Treningsdagbok!$N$4:$N$16</c:f>
              <c:numCache>
                <c:formatCode>General</c:formatCode>
                <c:ptCount val="12"/>
              </c:numCache>
            </c:numRef>
          </c:val>
          <c:extLst>
            <c:ext xmlns:c16="http://schemas.microsoft.com/office/drawing/2014/chart" uri="{C3380CC4-5D6E-409C-BE32-E72D297353CC}">
              <c16:uniqueId val="{00000000-A0EA-49D8-A13F-1F9C06CC00F4}"/>
            </c:ext>
          </c:extLst>
        </c:ser>
        <c:ser>
          <c:idx val="1"/>
          <c:order val="1"/>
          <c:tx>
            <c:strRef>
              <c:f>Treningsdagbok!$O$3</c:f>
              <c:strCache>
                <c:ptCount val="1"/>
                <c:pt idx="0">
                  <c:v>Summa av Spill</c:v>
                </c:pt>
              </c:strCache>
            </c:strRef>
          </c:tx>
          <c:spPr>
            <a:solidFill>
              <a:schemeClr val="accent2"/>
            </a:solidFill>
            <a:ln>
              <a:noFill/>
            </a:ln>
            <a:effectLst/>
          </c:spPr>
          <c:invertIfNegative val="0"/>
          <c:cat>
            <c:strRef>
              <c:f>Treningsdagbok!$M$4:$M$16</c:f>
              <c:strCache>
                <c:ptCount val="12"/>
                <c:pt idx="0">
                  <c:v>oktober</c:v>
                </c:pt>
                <c:pt idx="1">
                  <c:v>november</c:v>
                </c:pt>
                <c:pt idx="2">
                  <c:v>december</c:v>
                </c:pt>
                <c:pt idx="3">
                  <c:v>januari</c:v>
                </c:pt>
                <c:pt idx="4">
                  <c:v>februari</c:v>
                </c:pt>
                <c:pt idx="5">
                  <c:v>mars</c:v>
                </c:pt>
                <c:pt idx="6">
                  <c:v>april</c:v>
                </c:pt>
                <c:pt idx="7">
                  <c:v>maj</c:v>
                </c:pt>
                <c:pt idx="8">
                  <c:v>juni</c:v>
                </c:pt>
                <c:pt idx="9">
                  <c:v>juli</c:v>
                </c:pt>
                <c:pt idx="10">
                  <c:v>augusti</c:v>
                </c:pt>
                <c:pt idx="11">
                  <c:v>september</c:v>
                </c:pt>
              </c:strCache>
            </c:strRef>
          </c:cat>
          <c:val>
            <c:numRef>
              <c:f>Treningsdagbok!$O$4:$O$16</c:f>
              <c:numCache>
                <c:formatCode>General</c:formatCode>
                <c:ptCount val="12"/>
              </c:numCache>
            </c:numRef>
          </c:val>
          <c:extLst>
            <c:ext xmlns:c16="http://schemas.microsoft.com/office/drawing/2014/chart" uri="{C3380CC4-5D6E-409C-BE32-E72D297353CC}">
              <c16:uniqueId val="{00000002-A0EA-49D8-A13F-1F9C06CC00F4}"/>
            </c:ext>
          </c:extLst>
        </c:ser>
        <c:ser>
          <c:idx val="2"/>
          <c:order val="2"/>
          <c:tx>
            <c:strRef>
              <c:f>Treningsdagbok!$P$3</c:f>
              <c:strCache>
                <c:ptCount val="1"/>
                <c:pt idx="0">
                  <c:v>Summa av Golfslag</c:v>
                </c:pt>
              </c:strCache>
            </c:strRef>
          </c:tx>
          <c:spPr>
            <a:solidFill>
              <a:schemeClr val="accent3"/>
            </a:solidFill>
            <a:ln>
              <a:noFill/>
            </a:ln>
            <a:effectLst/>
          </c:spPr>
          <c:invertIfNegative val="0"/>
          <c:cat>
            <c:strRef>
              <c:f>Treningsdagbok!$M$4:$M$16</c:f>
              <c:strCache>
                <c:ptCount val="12"/>
                <c:pt idx="0">
                  <c:v>oktober</c:v>
                </c:pt>
                <c:pt idx="1">
                  <c:v>november</c:v>
                </c:pt>
                <c:pt idx="2">
                  <c:v>december</c:v>
                </c:pt>
                <c:pt idx="3">
                  <c:v>januari</c:v>
                </c:pt>
                <c:pt idx="4">
                  <c:v>februari</c:v>
                </c:pt>
                <c:pt idx="5">
                  <c:v>mars</c:v>
                </c:pt>
                <c:pt idx="6">
                  <c:v>april</c:v>
                </c:pt>
                <c:pt idx="7">
                  <c:v>maj</c:v>
                </c:pt>
                <c:pt idx="8">
                  <c:v>juni</c:v>
                </c:pt>
                <c:pt idx="9">
                  <c:v>juli</c:v>
                </c:pt>
                <c:pt idx="10">
                  <c:v>augusti</c:v>
                </c:pt>
                <c:pt idx="11">
                  <c:v>september</c:v>
                </c:pt>
              </c:strCache>
            </c:strRef>
          </c:cat>
          <c:val>
            <c:numRef>
              <c:f>Treningsdagbok!$P$4:$P$16</c:f>
              <c:numCache>
                <c:formatCode>General</c:formatCode>
                <c:ptCount val="12"/>
              </c:numCache>
            </c:numRef>
          </c:val>
          <c:extLst>
            <c:ext xmlns:c16="http://schemas.microsoft.com/office/drawing/2014/chart" uri="{C3380CC4-5D6E-409C-BE32-E72D297353CC}">
              <c16:uniqueId val="{00000003-A0EA-49D8-A13F-1F9C06CC00F4}"/>
            </c:ext>
          </c:extLst>
        </c:ser>
        <c:ser>
          <c:idx val="3"/>
          <c:order val="3"/>
          <c:tx>
            <c:strRef>
              <c:f>Treningsdagbok!$Q$3</c:f>
              <c:strCache>
                <c:ptCount val="1"/>
                <c:pt idx="0">
                  <c:v>Summa av Teknikk</c:v>
                </c:pt>
              </c:strCache>
            </c:strRef>
          </c:tx>
          <c:spPr>
            <a:solidFill>
              <a:schemeClr val="accent4"/>
            </a:solidFill>
            <a:ln>
              <a:noFill/>
            </a:ln>
            <a:effectLst/>
          </c:spPr>
          <c:invertIfNegative val="0"/>
          <c:cat>
            <c:strRef>
              <c:f>Treningsdagbok!$M$4:$M$16</c:f>
              <c:strCache>
                <c:ptCount val="12"/>
                <c:pt idx="0">
                  <c:v>oktober</c:v>
                </c:pt>
                <c:pt idx="1">
                  <c:v>november</c:v>
                </c:pt>
                <c:pt idx="2">
                  <c:v>december</c:v>
                </c:pt>
                <c:pt idx="3">
                  <c:v>januari</c:v>
                </c:pt>
                <c:pt idx="4">
                  <c:v>februari</c:v>
                </c:pt>
                <c:pt idx="5">
                  <c:v>mars</c:v>
                </c:pt>
                <c:pt idx="6">
                  <c:v>april</c:v>
                </c:pt>
                <c:pt idx="7">
                  <c:v>maj</c:v>
                </c:pt>
                <c:pt idx="8">
                  <c:v>juni</c:v>
                </c:pt>
                <c:pt idx="9">
                  <c:v>juli</c:v>
                </c:pt>
                <c:pt idx="10">
                  <c:v>augusti</c:v>
                </c:pt>
                <c:pt idx="11">
                  <c:v>september</c:v>
                </c:pt>
              </c:strCache>
            </c:strRef>
          </c:cat>
          <c:val>
            <c:numRef>
              <c:f>Treningsdagbok!$Q$4:$Q$16</c:f>
              <c:numCache>
                <c:formatCode>General</c:formatCode>
                <c:ptCount val="12"/>
              </c:numCache>
            </c:numRef>
          </c:val>
          <c:extLst>
            <c:ext xmlns:c16="http://schemas.microsoft.com/office/drawing/2014/chart" uri="{C3380CC4-5D6E-409C-BE32-E72D297353CC}">
              <c16:uniqueId val="{00000004-A0EA-49D8-A13F-1F9C06CC00F4}"/>
            </c:ext>
          </c:extLst>
        </c:ser>
        <c:ser>
          <c:idx val="4"/>
          <c:order val="4"/>
          <c:tx>
            <c:strRef>
              <c:f>Treningsdagbok!$R$3</c:f>
              <c:strCache>
                <c:ptCount val="1"/>
                <c:pt idx="0">
                  <c:v>Summa av Fysik</c:v>
                </c:pt>
              </c:strCache>
            </c:strRef>
          </c:tx>
          <c:spPr>
            <a:solidFill>
              <a:schemeClr val="accent5"/>
            </a:solidFill>
            <a:ln>
              <a:noFill/>
            </a:ln>
            <a:effectLst/>
          </c:spPr>
          <c:invertIfNegative val="0"/>
          <c:cat>
            <c:strRef>
              <c:f>Treningsdagbok!$M$4:$M$16</c:f>
              <c:strCache>
                <c:ptCount val="12"/>
                <c:pt idx="0">
                  <c:v>oktober</c:v>
                </c:pt>
                <c:pt idx="1">
                  <c:v>november</c:v>
                </c:pt>
                <c:pt idx="2">
                  <c:v>december</c:v>
                </c:pt>
                <c:pt idx="3">
                  <c:v>januari</c:v>
                </c:pt>
                <c:pt idx="4">
                  <c:v>februari</c:v>
                </c:pt>
                <c:pt idx="5">
                  <c:v>mars</c:v>
                </c:pt>
                <c:pt idx="6">
                  <c:v>april</c:v>
                </c:pt>
                <c:pt idx="7">
                  <c:v>maj</c:v>
                </c:pt>
                <c:pt idx="8">
                  <c:v>juni</c:v>
                </c:pt>
                <c:pt idx="9">
                  <c:v>juli</c:v>
                </c:pt>
                <c:pt idx="10">
                  <c:v>augusti</c:v>
                </c:pt>
                <c:pt idx="11">
                  <c:v>september</c:v>
                </c:pt>
              </c:strCache>
            </c:strRef>
          </c:cat>
          <c:val>
            <c:numRef>
              <c:f>Treningsdagbok!$R$4:$R$16</c:f>
              <c:numCache>
                <c:formatCode>General</c:formatCode>
                <c:ptCount val="12"/>
              </c:numCache>
            </c:numRef>
          </c:val>
          <c:extLst>
            <c:ext xmlns:c16="http://schemas.microsoft.com/office/drawing/2014/chart" uri="{C3380CC4-5D6E-409C-BE32-E72D297353CC}">
              <c16:uniqueId val="{00000005-A0EA-49D8-A13F-1F9C06CC00F4}"/>
            </c:ext>
          </c:extLst>
        </c:ser>
        <c:ser>
          <c:idx val="5"/>
          <c:order val="5"/>
          <c:tx>
            <c:strRef>
              <c:f>Treningsdagbok!$S$3</c:f>
              <c:strCache>
                <c:ptCount val="1"/>
                <c:pt idx="0">
                  <c:v>Summa av Antal pass</c:v>
                </c:pt>
              </c:strCache>
            </c:strRef>
          </c:tx>
          <c:spPr>
            <a:solidFill>
              <a:schemeClr val="accent6"/>
            </a:solidFill>
            <a:ln>
              <a:noFill/>
            </a:ln>
            <a:effectLst/>
          </c:spPr>
          <c:invertIfNegative val="0"/>
          <c:cat>
            <c:strRef>
              <c:f>Treningsdagbok!$M$4:$M$16</c:f>
              <c:strCache>
                <c:ptCount val="12"/>
                <c:pt idx="0">
                  <c:v>oktober</c:v>
                </c:pt>
                <c:pt idx="1">
                  <c:v>november</c:v>
                </c:pt>
                <c:pt idx="2">
                  <c:v>december</c:v>
                </c:pt>
                <c:pt idx="3">
                  <c:v>januari</c:v>
                </c:pt>
                <c:pt idx="4">
                  <c:v>februari</c:v>
                </c:pt>
                <c:pt idx="5">
                  <c:v>mars</c:v>
                </c:pt>
                <c:pt idx="6">
                  <c:v>april</c:v>
                </c:pt>
                <c:pt idx="7">
                  <c:v>maj</c:v>
                </c:pt>
                <c:pt idx="8">
                  <c:v>juni</c:v>
                </c:pt>
                <c:pt idx="9">
                  <c:v>juli</c:v>
                </c:pt>
                <c:pt idx="10">
                  <c:v>augusti</c:v>
                </c:pt>
                <c:pt idx="11">
                  <c:v>september</c:v>
                </c:pt>
              </c:strCache>
            </c:strRef>
          </c:cat>
          <c:val>
            <c:numRef>
              <c:f>Treningsdagbok!$S$4:$S$16</c:f>
              <c:numCache>
                <c:formatCode>General</c:formatCode>
                <c:ptCount val="12"/>
              </c:numCache>
            </c:numRef>
          </c:val>
          <c:extLst>
            <c:ext xmlns:c16="http://schemas.microsoft.com/office/drawing/2014/chart" uri="{C3380CC4-5D6E-409C-BE32-E72D297353CC}">
              <c16:uniqueId val="{00000006-A0EA-49D8-A13F-1F9C06CC00F4}"/>
            </c:ext>
          </c:extLst>
        </c:ser>
        <c:ser>
          <c:idx val="6"/>
          <c:order val="6"/>
          <c:tx>
            <c:strRef>
              <c:f>Treningsdagbok!$T$3</c:f>
              <c:strCache>
                <c:ptCount val="1"/>
                <c:pt idx="0">
                  <c:v>Summa av Total</c:v>
                </c:pt>
              </c:strCache>
            </c:strRef>
          </c:tx>
          <c:spPr>
            <a:solidFill>
              <a:schemeClr val="accent1">
                <a:lumMod val="60000"/>
              </a:schemeClr>
            </a:solidFill>
            <a:ln>
              <a:noFill/>
            </a:ln>
            <a:effectLst/>
          </c:spPr>
          <c:invertIfNegative val="0"/>
          <c:cat>
            <c:strRef>
              <c:f>Treningsdagbok!$M$4:$M$16</c:f>
              <c:strCache>
                <c:ptCount val="12"/>
                <c:pt idx="0">
                  <c:v>oktober</c:v>
                </c:pt>
                <c:pt idx="1">
                  <c:v>november</c:v>
                </c:pt>
                <c:pt idx="2">
                  <c:v>december</c:v>
                </c:pt>
                <c:pt idx="3">
                  <c:v>januari</c:v>
                </c:pt>
                <c:pt idx="4">
                  <c:v>februari</c:v>
                </c:pt>
                <c:pt idx="5">
                  <c:v>mars</c:v>
                </c:pt>
                <c:pt idx="6">
                  <c:v>april</c:v>
                </c:pt>
                <c:pt idx="7">
                  <c:v>maj</c:v>
                </c:pt>
                <c:pt idx="8">
                  <c:v>juni</c:v>
                </c:pt>
                <c:pt idx="9">
                  <c:v>juli</c:v>
                </c:pt>
                <c:pt idx="10">
                  <c:v>augusti</c:v>
                </c:pt>
                <c:pt idx="11">
                  <c:v>september</c:v>
                </c:pt>
              </c:strCache>
            </c:strRef>
          </c:cat>
          <c:val>
            <c:numRef>
              <c:f>Treningsdagbok!$T$4:$T$16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A0EA-49D8-A13F-1F9C06CC00F4}"/>
            </c:ext>
          </c:extLst>
        </c:ser>
        <c:dLbls>
          <c:showLegendKey val="0"/>
          <c:showVal val="0"/>
          <c:showCatName val="0"/>
          <c:showSerName val="0"/>
          <c:showPercent val="0"/>
          <c:showBubbleSize val="0"/>
        </c:dLbls>
        <c:gapWidth val="219"/>
        <c:axId val="1910742127"/>
        <c:axId val="1910752943"/>
      </c:barChart>
      <c:catAx>
        <c:axId val="1910742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910752943"/>
        <c:crosses val="autoZero"/>
        <c:auto val="1"/>
        <c:lblAlgn val="ctr"/>
        <c:lblOffset val="100"/>
        <c:noMultiLvlLbl val="0"/>
      </c:catAx>
      <c:valAx>
        <c:axId val="19107529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91074212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Teknikktest!$I$9</c:f>
              <c:strCache>
                <c:ptCount val="1"/>
                <c:pt idx="0">
                  <c:v>Club Path</c:v>
                </c:pt>
              </c:strCache>
            </c:strRef>
          </c:tx>
          <c:spPr>
            <a:ln w="25400" cap="rnd">
              <a:noFill/>
              <a:round/>
            </a:ln>
            <a:effectLst>
              <a:outerShdw dist="25400" dir="2700000" algn="tl" rotWithShape="0">
                <a:schemeClr val="accent5"/>
              </a:outerShdw>
            </a:effectLst>
          </c:spPr>
          <c:marker>
            <c:symbol val="circle"/>
            <c:size val="6"/>
            <c:spPr>
              <a:solidFill>
                <a:srgbClr val="FF0000"/>
              </a:solidFill>
              <a:ln w="22225">
                <a:solidFill>
                  <a:schemeClr val="lt1"/>
                </a:solidFill>
                <a:round/>
              </a:ln>
              <a:effectLst/>
            </c:spPr>
          </c:marker>
          <c:yVal>
            <c:numRef>
              <c:f>Teknikktest!$I$10:$I$19</c:f>
              <c:numCache>
                <c:formatCode>General</c:formatCode>
                <c:ptCount val="10"/>
                <c:pt idx="0">
                  <c:v>-4.2</c:v>
                </c:pt>
                <c:pt idx="1">
                  <c:v>-5.8</c:v>
                </c:pt>
                <c:pt idx="2">
                  <c:v>-4.2</c:v>
                </c:pt>
                <c:pt idx="3">
                  <c:v>-5.8</c:v>
                </c:pt>
                <c:pt idx="4">
                  <c:v>-4.8</c:v>
                </c:pt>
                <c:pt idx="5">
                  <c:v>-5.2</c:v>
                </c:pt>
                <c:pt idx="6">
                  <c:v>-4.2</c:v>
                </c:pt>
                <c:pt idx="7">
                  <c:v>-5.6</c:v>
                </c:pt>
                <c:pt idx="8">
                  <c:v>-4</c:v>
                </c:pt>
                <c:pt idx="9">
                  <c:v>-5</c:v>
                </c:pt>
              </c:numCache>
            </c:numRef>
          </c:yVal>
          <c:smooth val="0"/>
          <c:extLst>
            <c:ext xmlns:c16="http://schemas.microsoft.com/office/drawing/2014/chart" uri="{C3380CC4-5D6E-409C-BE32-E72D297353CC}">
              <c16:uniqueId val="{00000000-9FD0-46FF-B4FC-F4D091950FD1}"/>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Teknikktest!$J$9</c:f>
              <c:strCache>
                <c:ptCount val="1"/>
                <c:pt idx="0">
                  <c:v>Face Angle</c:v>
                </c:pt>
              </c:strCache>
            </c:strRef>
          </c:tx>
          <c:spPr>
            <a:ln w="25400" cap="rnd">
              <a:noFill/>
              <a:round/>
            </a:ln>
            <a:effectLst>
              <a:outerShdw dist="25400" dir="2700000" algn="tl" rotWithShape="0">
                <a:schemeClr val="accent5"/>
              </a:outerShdw>
            </a:effectLst>
          </c:spPr>
          <c:marker>
            <c:symbol val="circle"/>
            <c:size val="6"/>
            <c:spPr>
              <a:solidFill>
                <a:srgbClr val="FF0000"/>
              </a:solidFill>
              <a:ln w="22225">
                <a:solidFill>
                  <a:schemeClr val="lt1"/>
                </a:solidFill>
                <a:round/>
              </a:ln>
              <a:effectLst/>
            </c:spPr>
          </c:marker>
          <c:yVal>
            <c:numRef>
              <c:f>Teknikktest!$J$10:$J$19</c:f>
              <c:numCache>
                <c:formatCode>General</c:formatCode>
                <c:ptCount val="10"/>
                <c:pt idx="0">
                  <c:v>0.4</c:v>
                </c:pt>
                <c:pt idx="1">
                  <c:v>-2.2000000000000002</c:v>
                </c:pt>
                <c:pt idx="2">
                  <c:v>-0.8</c:v>
                </c:pt>
                <c:pt idx="3">
                  <c:v>-1.6</c:v>
                </c:pt>
                <c:pt idx="4">
                  <c:v>-1.4</c:v>
                </c:pt>
                <c:pt idx="5">
                  <c:v>-1.7</c:v>
                </c:pt>
                <c:pt idx="6">
                  <c:v>-1.8</c:v>
                </c:pt>
                <c:pt idx="7">
                  <c:v>-1.2</c:v>
                </c:pt>
                <c:pt idx="8">
                  <c:v>-1.8</c:v>
                </c:pt>
                <c:pt idx="9">
                  <c:v>-2.1</c:v>
                </c:pt>
              </c:numCache>
            </c:numRef>
          </c:yVal>
          <c:smooth val="0"/>
          <c:extLst>
            <c:ext xmlns:c16="http://schemas.microsoft.com/office/drawing/2014/chart" uri="{C3380CC4-5D6E-409C-BE32-E72D297353CC}">
              <c16:uniqueId val="{00000000-19CE-4663-B95D-DBFF60144679}"/>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Teknikktest!$K$9</c:f>
              <c:strCache>
                <c:ptCount val="1"/>
                <c:pt idx="0">
                  <c:v>Attack angle</c:v>
                </c:pt>
              </c:strCache>
            </c:strRef>
          </c:tx>
          <c:spPr>
            <a:ln w="25400" cap="rnd">
              <a:noFill/>
              <a:round/>
            </a:ln>
            <a:effectLst>
              <a:outerShdw dist="25400" dir="2700000" algn="tl" rotWithShape="0">
                <a:schemeClr val="accent5"/>
              </a:outerShdw>
            </a:effectLst>
          </c:spPr>
          <c:marker>
            <c:symbol val="circle"/>
            <c:size val="6"/>
            <c:spPr>
              <a:solidFill>
                <a:schemeClr val="accent5"/>
              </a:solidFill>
              <a:ln w="22225">
                <a:solidFill>
                  <a:schemeClr val="lt1"/>
                </a:solidFill>
                <a:round/>
              </a:ln>
              <a:effectLst/>
            </c:spPr>
          </c:marker>
          <c:dPt>
            <c:idx val="0"/>
            <c:marker>
              <c:symbol val="circle"/>
              <c:size val="6"/>
              <c:spPr>
                <a:solidFill>
                  <a:srgbClr val="FF0000"/>
                </a:solidFill>
                <a:ln w="22225">
                  <a:solidFill>
                    <a:schemeClr val="lt1"/>
                  </a:solidFill>
                  <a:round/>
                </a:ln>
                <a:effectLst/>
              </c:spPr>
            </c:marker>
            <c:bubble3D val="0"/>
            <c:extLst>
              <c:ext xmlns:c16="http://schemas.microsoft.com/office/drawing/2014/chart" uri="{C3380CC4-5D6E-409C-BE32-E72D297353CC}">
                <c16:uniqueId val="{00000000-EDE1-4E44-A53E-433BB146C048}"/>
              </c:ext>
            </c:extLst>
          </c:dPt>
          <c:yVal>
            <c:numRef>
              <c:f>Teknikktest!$K$10:$K$19</c:f>
              <c:numCache>
                <c:formatCode>General</c:formatCode>
                <c:ptCount val="10"/>
                <c:pt idx="0">
                  <c:v>-1.6</c:v>
                </c:pt>
                <c:pt idx="1">
                  <c:v>-0.2</c:v>
                </c:pt>
                <c:pt idx="2">
                  <c:v>-2.4</c:v>
                </c:pt>
                <c:pt idx="3">
                  <c:v>-1.8</c:v>
                </c:pt>
                <c:pt idx="4">
                  <c:v>-1.8</c:v>
                </c:pt>
                <c:pt idx="5">
                  <c:v>-0.6</c:v>
                </c:pt>
                <c:pt idx="6">
                  <c:v>-1.4</c:v>
                </c:pt>
                <c:pt idx="7">
                  <c:v>-1</c:v>
                </c:pt>
                <c:pt idx="8">
                  <c:v>-3</c:v>
                </c:pt>
                <c:pt idx="9">
                  <c:v>-1.8</c:v>
                </c:pt>
              </c:numCache>
            </c:numRef>
          </c:yVal>
          <c:smooth val="0"/>
          <c:extLst>
            <c:ext xmlns:c16="http://schemas.microsoft.com/office/drawing/2014/chart" uri="{C3380CC4-5D6E-409C-BE32-E72D297353CC}">
              <c16:uniqueId val="{00000000-2348-41E2-A119-9445C345F232}"/>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Teknikktest!$M$9</c:f>
              <c:strCache>
                <c:ptCount val="1"/>
                <c:pt idx="0">
                  <c:v>Impact Location</c:v>
                </c:pt>
              </c:strCache>
            </c:strRef>
          </c:tx>
          <c:spPr>
            <a:ln w="25400" cap="rnd">
              <a:noFill/>
              <a:round/>
            </a:ln>
            <a:effectLst>
              <a:outerShdw dist="25400" dir="2700000" algn="tl" rotWithShape="0">
                <a:schemeClr val="accent5"/>
              </a:outerShdw>
            </a:effectLst>
          </c:spPr>
          <c:marker>
            <c:symbol val="circle"/>
            <c:size val="6"/>
            <c:spPr>
              <a:solidFill>
                <a:srgbClr val="FF0000"/>
              </a:solidFill>
              <a:ln w="22225">
                <a:solidFill>
                  <a:schemeClr val="lt1"/>
                </a:solidFill>
                <a:round/>
              </a:ln>
              <a:effectLst/>
            </c:spPr>
          </c:marker>
          <c:yVal>
            <c:numRef>
              <c:f>Teknikktest!$M$10:$M$19</c:f>
              <c:numCache>
                <c:formatCode>General</c:formatCode>
                <c:ptCount val="10"/>
              </c:numCache>
            </c:numRef>
          </c:yVal>
          <c:smooth val="0"/>
          <c:extLst>
            <c:ext xmlns:c16="http://schemas.microsoft.com/office/drawing/2014/chart" uri="{C3380CC4-5D6E-409C-BE32-E72D297353CC}">
              <c16:uniqueId val="{00000000-B047-4F7A-908F-099BCE6C8C57}"/>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Teknikktest!$N$9</c:f>
              <c:strCache>
                <c:ptCount val="1"/>
                <c:pt idx="0">
                  <c:v>Speed</c:v>
                </c:pt>
              </c:strCache>
            </c:strRef>
          </c:tx>
          <c:spPr>
            <a:ln w="25400" cap="rnd">
              <a:noFill/>
              <a:round/>
            </a:ln>
            <a:effectLst>
              <a:outerShdw dist="25400" dir="2700000" algn="tl" rotWithShape="0">
                <a:schemeClr val="accent5"/>
              </a:outerShdw>
            </a:effectLst>
          </c:spPr>
          <c:marker>
            <c:symbol val="circle"/>
            <c:size val="6"/>
            <c:spPr>
              <a:solidFill>
                <a:srgbClr val="FF0000"/>
              </a:solidFill>
              <a:ln w="22225">
                <a:solidFill>
                  <a:schemeClr val="lt1"/>
                </a:solidFill>
                <a:round/>
              </a:ln>
              <a:effectLst/>
            </c:spPr>
          </c:marker>
          <c:yVal>
            <c:numRef>
              <c:f>Teknikktest!$N$10:$N$19</c:f>
              <c:numCache>
                <c:formatCode>General</c:formatCode>
                <c:ptCount val="10"/>
                <c:pt idx="0">
                  <c:v>88</c:v>
                </c:pt>
                <c:pt idx="1">
                  <c:v>88.1</c:v>
                </c:pt>
                <c:pt idx="2">
                  <c:v>86.6</c:v>
                </c:pt>
                <c:pt idx="3">
                  <c:v>87.5</c:v>
                </c:pt>
                <c:pt idx="4">
                  <c:v>86.3</c:v>
                </c:pt>
                <c:pt idx="5">
                  <c:v>86.1</c:v>
                </c:pt>
                <c:pt idx="6">
                  <c:v>86.8</c:v>
                </c:pt>
                <c:pt idx="7">
                  <c:v>86.9</c:v>
                </c:pt>
                <c:pt idx="8">
                  <c:v>87.4</c:v>
                </c:pt>
                <c:pt idx="9">
                  <c:v>86.8</c:v>
                </c:pt>
              </c:numCache>
            </c:numRef>
          </c:yVal>
          <c:smooth val="0"/>
          <c:extLst>
            <c:ext xmlns:c16="http://schemas.microsoft.com/office/drawing/2014/chart" uri="{C3380CC4-5D6E-409C-BE32-E72D297353CC}">
              <c16:uniqueId val="{00000000-7307-40AE-8858-124CDEACF1E5}"/>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Teknikktest!$Y$9</c:f>
              <c:strCache>
                <c:ptCount val="1"/>
                <c:pt idx="0">
                  <c:v>Club path</c:v>
                </c:pt>
              </c:strCache>
            </c:strRef>
          </c:tx>
          <c:spPr>
            <a:ln w="25400" cap="rnd">
              <a:noFill/>
              <a:round/>
            </a:ln>
            <a:effectLst>
              <a:outerShdw dist="25400" dir="2700000" algn="tl" rotWithShape="0">
                <a:schemeClr val="accent5"/>
              </a:outerShdw>
            </a:effectLst>
          </c:spPr>
          <c:marker>
            <c:symbol val="circle"/>
            <c:size val="6"/>
            <c:spPr>
              <a:solidFill>
                <a:srgbClr val="FF0000"/>
              </a:solidFill>
              <a:ln w="22225">
                <a:solidFill>
                  <a:schemeClr val="lt1"/>
                </a:solidFill>
                <a:round/>
              </a:ln>
              <a:effectLst/>
            </c:spPr>
          </c:marker>
          <c:yVal>
            <c:numRef>
              <c:f>Teknikktest!$Y$10:$Y$19</c:f>
              <c:numCache>
                <c:formatCode>General</c:formatCode>
                <c:ptCount val="10"/>
              </c:numCache>
            </c:numRef>
          </c:yVal>
          <c:smooth val="0"/>
          <c:extLst>
            <c:ext xmlns:c16="http://schemas.microsoft.com/office/drawing/2014/chart" uri="{C3380CC4-5D6E-409C-BE32-E72D297353CC}">
              <c16:uniqueId val="{00000000-61F1-48EB-8DA8-4FA0939F419F}"/>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nb-NO"/>
        </a:p>
      </c:txPr>
    </c:title>
    <c:autoTitleDeleted val="0"/>
    <c:plotArea>
      <c:layout/>
      <c:scatterChart>
        <c:scatterStyle val="lineMarker"/>
        <c:varyColors val="0"/>
        <c:ser>
          <c:idx val="0"/>
          <c:order val="0"/>
          <c:tx>
            <c:strRef>
              <c:f>Teknikktest!$Z$9</c:f>
              <c:strCache>
                <c:ptCount val="1"/>
                <c:pt idx="0">
                  <c:v>Face Angle</c:v>
                </c:pt>
              </c:strCache>
            </c:strRef>
          </c:tx>
          <c:spPr>
            <a:ln w="25400" cap="rnd">
              <a:noFill/>
              <a:round/>
            </a:ln>
            <a:effectLst>
              <a:outerShdw dist="25400" dir="2700000" algn="tl" rotWithShape="0">
                <a:schemeClr val="accent5"/>
              </a:outerShdw>
            </a:effectLst>
          </c:spPr>
          <c:marker>
            <c:symbol val="circle"/>
            <c:size val="6"/>
            <c:spPr>
              <a:solidFill>
                <a:schemeClr val="accent5"/>
              </a:solidFill>
              <a:ln w="22225">
                <a:solidFill>
                  <a:schemeClr val="lt1"/>
                </a:solidFill>
                <a:round/>
              </a:ln>
              <a:effectLst/>
            </c:spPr>
          </c:marker>
          <c:dPt>
            <c:idx val="0"/>
            <c:marker>
              <c:symbol val="circle"/>
              <c:size val="6"/>
              <c:spPr>
                <a:solidFill>
                  <a:srgbClr val="FF0000"/>
                </a:solidFill>
                <a:ln w="22225">
                  <a:solidFill>
                    <a:schemeClr val="lt1"/>
                  </a:solidFill>
                  <a:round/>
                </a:ln>
                <a:effectLst/>
              </c:spPr>
            </c:marker>
            <c:bubble3D val="0"/>
            <c:extLst>
              <c:ext xmlns:c16="http://schemas.microsoft.com/office/drawing/2014/chart" uri="{C3380CC4-5D6E-409C-BE32-E72D297353CC}">
                <c16:uniqueId val="{00000000-F140-47A5-8EC8-3122D9ADD34A}"/>
              </c:ext>
            </c:extLst>
          </c:dPt>
          <c:yVal>
            <c:numRef>
              <c:f>Teknikktest!$Z$10:$Z$19</c:f>
              <c:numCache>
                <c:formatCode>General</c:formatCode>
                <c:ptCount val="10"/>
              </c:numCache>
            </c:numRef>
          </c:yVal>
          <c:smooth val="0"/>
          <c:extLst>
            <c:ext xmlns:c16="http://schemas.microsoft.com/office/drawing/2014/chart" uri="{C3380CC4-5D6E-409C-BE32-E72D297353CC}">
              <c16:uniqueId val="{00000000-2315-4E25-9FD8-102260255100}"/>
            </c:ext>
          </c:extLst>
        </c:ser>
        <c:dLbls>
          <c:showLegendKey val="0"/>
          <c:showVal val="0"/>
          <c:showCatName val="0"/>
          <c:showSerName val="0"/>
          <c:showPercent val="0"/>
          <c:showBubbleSize val="0"/>
        </c:dLbls>
        <c:axId val="1762991264"/>
        <c:axId val="1302853936"/>
      </c:scatterChart>
      <c:valAx>
        <c:axId val="1762991264"/>
        <c:scaling>
          <c:orientation val="minMax"/>
        </c:scaling>
        <c:delete val="0"/>
        <c:axPos val="b"/>
        <c:majorGridlines>
          <c:spPr>
            <a:ln w="9525" cap="flat" cmpd="sng" algn="ctr">
              <a:solidFill>
                <a:schemeClr val="lt1">
                  <a:alpha val="25000"/>
                </a:schemeClr>
              </a:solidFill>
              <a:round/>
            </a:ln>
            <a:effectLst/>
          </c:spPr>
        </c:majorGridlines>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nb-NO"/>
          </a:p>
        </c:txPr>
        <c:crossAx val="1302853936"/>
        <c:crosses val="autoZero"/>
        <c:crossBetween val="midCat"/>
      </c:valAx>
      <c:valAx>
        <c:axId val="1302853936"/>
        <c:scaling>
          <c:orientation val="minMax"/>
        </c:scaling>
        <c:delete val="0"/>
        <c:axPos val="l"/>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nb-NO"/>
          </a:p>
        </c:txPr>
        <c:crossAx val="176299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solidFill>
        <a:schemeClr val="accent5"/>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8">
  <a:schemeClr val="accent5"/>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withinLinear" id="18">
  <a:schemeClr val="accent5"/>
</cs:colorStyle>
</file>

<file path=xl/charts/colors14.xml><?xml version="1.0" encoding="utf-8"?>
<cs:colorStyle xmlns:cs="http://schemas.microsoft.com/office/drawing/2012/chartStyle" xmlns:a="http://schemas.openxmlformats.org/drawingml/2006/main" meth="withinLinear" id="18">
  <a:schemeClr val="accent5"/>
</cs:colorStyle>
</file>

<file path=xl/charts/colors15.xml><?xml version="1.0" encoding="utf-8"?>
<cs:colorStyle xmlns:cs="http://schemas.microsoft.com/office/drawing/2012/chartStyle" xmlns:a="http://schemas.openxmlformats.org/drawingml/2006/main" meth="withinLinear" id="18">
  <a:schemeClr val="accent5"/>
</cs:colorStyle>
</file>

<file path=xl/charts/colors16.xml><?xml version="1.0" encoding="utf-8"?>
<cs:colorStyle xmlns:cs="http://schemas.microsoft.com/office/drawing/2012/chartStyle" xmlns:a="http://schemas.openxmlformats.org/drawingml/2006/main" meth="withinLinear" id="18">
  <a:schemeClr val="accent5"/>
</cs:colorStyle>
</file>

<file path=xl/charts/colors17.xml><?xml version="1.0" encoding="utf-8"?>
<cs:colorStyle xmlns:cs="http://schemas.microsoft.com/office/drawing/2012/chartStyle" xmlns:a="http://schemas.openxmlformats.org/drawingml/2006/main" meth="withinLinear" id="18">
  <a:schemeClr val="accent5"/>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withinLinear" id="18">
  <a:schemeClr val="accent5"/>
</cs:colorStyle>
</file>

<file path=xl/charts/colors21.xml><?xml version="1.0" encoding="utf-8"?>
<cs:colorStyle xmlns:cs="http://schemas.microsoft.com/office/drawing/2012/chartStyle" xmlns:a="http://schemas.openxmlformats.org/drawingml/2006/main" meth="withinLinear" id="18">
  <a:schemeClr val="accent5"/>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114299</xdr:colOff>
      <xdr:row>0</xdr:row>
      <xdr:rowOff>66672</xdr:rowOff>
    </xdr:from>
    <xdr:ext cx="9858375" cy="13768391"/>
    <xdr:sp macro="" textlink="">
      <xdr:nvSpPr>
        <xdr:cNvPr id="3" name="Shape 3">
          <a:extLst>
            <a:ext uri="{FF2B5EF4-FFF2-40B4-BE49-F238E27FC236}">
              <a16:creationId xmlns:a16="http://schemas.microsoft.com/office/drawing/2014/main" id="{00000000-0008-0000-0000-000003000000}"/>
            </a:ext>
          </a:extLst>
        </xdr:cNvPr>
        <xdr:cNvSpPr txBox="1"/>
      </xdr:nvSpPr>
      <xdr:spPr>
        <a:xfrm>
          <a:off x="114299" y="66672"/>
          <a:ext cx="9858375" cy="13768391"/>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Calibri"/>
            <a:buNone/>
          </a:pPr>
          <a:r>
            <a:rPr lang="en-US" sz="2000" b="1" u="sng">
              <a:solidFill>
                <a:schemeClr val="dk1"/>
              </a:solidFill>
              <a:latin typeface="+mn-lt"/>
              <a:ea typeface="+mn-ea"/>
              <a:cs typeface="+mn-cs"/>
              <a:sym typeface="Calibri"/>
            </a:rPr>
            <a:t>Individuell utviklingsplan (IUP)</a:t>
          </a:r>
          <a:endParaRPr lang="en-US" sz="2800" b="1" u="sng">
            <a:solidFill>
              <a:schemeClr val="dk1"/>
            </a:solidFill>
            <a:latin typeface="+mn-lt"/>
            <a:ea typeface="+mn-ea"/>
            <a:cs typeface="+mn-cs"/>
            <a:sym typeface="Calibri"/>
          </a:endParaRPr>
        </a:p>
        <a:p>
          <a:pPr marL="0" marR="0" lvl="0" indent="0" algn="l" rtl="0">
            <a:lnSpc>
              <a:spcPct val="100000"/>
            </a:lnSpc>
            <a:spcBef>
              <a:spcPts val="0"/>
            </a:spcBef>
            <a:spcAft>
              <a:spcPts val="0"/>
            </a:spcAft>
            <a:buClr>
              <a:schemeClr val="dk1"/>
            </a:buClr>
            <a:buSzPts val="1100"/>
            <a:buFont typeface="Calibri"/>
            <a:buNone/>
          </a:pPr>
          <a:r>
            <a:rPr lang="en-US" sz="1400" b="1">
              <a:solidFill>
                <a:schemeClr val="dk1"/>
              </a:solidFill>
              <a:latin typeface="+mn-lt"/>
              <a:ea typeface="+mn-ea"/>
              <a:cs typeface="+mn-cs"/>
              <a:sym typeface="Calibri"/>
            </a:rPr>
            <a:t>Se nedenfor en forklaring av de ulike delene av dette dokumentet. </a:t>
          </a:r>
        </a:p>
        <a:p>
          <a:pPr marL="0" marR="0" lvl="0" indent="0" algn="l" rtl="0">
            <a:lnSpc>
              <a:spcPct val="100000"/>
            </a:lnSpc>
            <a:spcBef>
              <a:spcPts val="0"/>
            </a:spcBef>
            <a:spcAft>
              <a:spcPts val="0"/>
            </a:spcAft>
            <a:buClr>
              <a:schemeClr val="dk1"/>
            </a:buClr>
            <a:buSzPts val="1100"/>
            <a:buFont typeface="Calibri"/>
            <a:buNone/>
          </a:pPr>
          <a:endParaRPr lang="en-US" sz="1400" b="1">
            <a:solidFill>
              <a:schemeClr val="dk1"/>
            </a:solidFill>
            <a:latin typeface="+mn-lt"/>
            <a:ea typeface="+mn-ea"/>
            <a:cs typeface="+mn-cs"/>
            <a:sym typeface="Calibri"/>
          </a:endParaRPr>
        </a:p>
        <a:p>
          <a:pPr marL="0" marR="0" lvl="0" indent="0" algn="l" rtl="0">
            <a:lnSpc>
              <a:spcPct val="100000"/>
            </a:lnSpc>
            <a:spcBef>
              <a:spcPts val="0"/>
            </a:spcBef>
            <a:spcAft>
              <a:spcPts val="0"/>
            </a:spcAft>
            <a:buClr>
              <a:schemeClr val="dk1"/>
            </a:buClr>
            <a:buSzPts val="1100"/>
            <a:buFont typeface="Calibri"/>
            <a:buNone/>
          </a:pPr>
          <a:r>
            <a:rPr lang="en-US" sz="1400" b="1">
              <a:solidFill>
                <a:schemeClr val="dk1"/>
              </a:solidFill>
              <a:latin typeface="+mn-lt"/>
              <a:ea typeface="+mn-ea"/>
              <a:cs typeface="+mn-cs"/>
              <a:sym typeface="Calibri"/>
            </a:rPr>
            <a:t>Det finnes en naturlig rekkefølge for hvordan man jobber med planen, dette er angitt med nummereringen som finnes på enkelte ark. Enkelte ark kan du ha behov for å oppdatere gjennom sesongen. De arkene som ikke er nummererte, er ting som mer er av typen "gode verktøy".</a:t>
          </a:r>
        </a:p>
        <a:p>
          <a:pPr marL="0" marR="0" lvl="0" indent="0" algn="l" rtl="0">
            <a:lnSpc>
              <a:spcPct val="100000"/>
            </a:lnSpc>
            <a:spcBef>
              <a:spcPts val="0"/>
            </a:spcBef>
            <a:spcAft>
              <a:spcPts val="0"/>
            </a:spcAft>
            <a:buClr>
              <a:schemeClr val="dk1"/>
            </a:buClr>
            <a:buSzPts val="1100"/>
            <a:buFont typeface="Calibri"/>
            <a:buNone/>
          </a:pPr>
          <a:endParaRPr sz="1100" b="1">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mn-lt"/>
              <a:ea typeface="+mn-ea"/>
              <a:cs typeface="+mn-cs"/>
              <a:sym typeface="Calibri"/>
            </a:rPr>
            <a:t>Team Norway kontaktliste</a:t>
          </a:r>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mn-lt"/>
              <a:ea typeface="+mn-ea"/>
              <a:cs typeface="+mn-cs"/>
              <a:sym typeface="Calibri"/>
            </a:rPr>
            <a:t>Inneholder en liste over nyttige Team Norway-kontakter.</a:t>
          </a:r>
        </a:p>
        <a:p>
          <a:pPr marL="0" marR="0" lvl="0" indent="0" algn="l" rtl="0">
            <a:lnSpc>
              <a:spcPct val="100000"/>
            </a:lnSpc>
            <a:spcBef>
              <a:spcPts val="0"/>
            </a:spcBef>
            <a:spcAft>
              <a:spcPts val="0"/>
            </a:spcAft>
            <a:buClr>
              <a:schemeClr val="dk1"/>
            </a:buClr>
            <a:buSzPts val="1100"/>
            <a:buFont typeface="Calibri"/>
            <a:buNone/>
          </a:pPr>
          <a:endParaRPr sz="1100" b="1">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mn-lt"/>
              <a:ea typeface="+mn-ea"/>
              <a:cs typeface="+mn-cs"/>
              <a:sym typeface="Calibri"/>
            </a:rPr>
            <a:t>1. Personlig informasjon</a:t>
          </a:r>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mn-lt"/>
              <a:ea typeface="+mn-ea"/>
              <a:cs typeface="+mn-cs"/>
              <a:sym typeface="Calibri"/>
            </a:rPr>
            <a:t>Informasjon som gjelder den enkelte spiller.</a:t>
          </a:r>
        </a:p>
        <a:p>
          <a:pPr marL="0" marR="0" lvl="0" indent="0" algn="l" rtl="0">
            <a:lnSpc>
              <a:spcPct val="100000"/>
            </a:lnSpc>
            <a:spcBef>
              <a:spcPts val="0"/>
            </a:spcBef>
            <a:spcAft>
              <a:spcPts val="0"/>
            </a:spcAft>
            <a:buClr>
              <a:schemeClr val="dk1"/>
            </a:buClr>
            <a:buSzPts val="1100"/>
            <a:buFont typeface="Calibri"/>
            <a:buNone/>
          </a:pPr>
          <a:endParaRPr lang="en-US" sz="1100" b="0">
            <a:solidFill>
              <a:schemeClr val="dk1"/>
            </a:solidFill>
            <a:latin typeface="+mn-lt"/>
            <a:ea typeface="+mn-ea"/>
            <a:cs typeface="+mn-cs"/>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mn-lt"/>
              <a:ea typeface="+mn-ea"/>
              <a:cs typeface="+mn-cs"/>
              <a:sym typeface="Calibri"/>
            </a:rPr>
            <a:t>2. Evaluering spörsmål</a:t>
          </a:r>
        </a:p>
        <a:p>
          <a:pPr marL="0" marR="0" lvl="0" indent="0" algn="l" rtl="0">
            <a:lnSpc>
              <a:spcPct val="100000"/>
            </a:lnSpc>
            <a:spcBef>
              <a:spcPts val="0"/>
            </a:spcBef>
            <a:spcAft>
              <a:spcPts val="0"/>
            </a:spcAft>
            <a:buSzPts val="1100"/>
            <a:buFont typeface="Arial"/>
            <a:buNone/>
          </a:pPr>
          <a:r>
            <a:rPr lang="sv-SE" sz="1100" b="0">
              <a:solidFill>
                <a:schemeClr val="dk1"/>
              </a:solidFill>
              <a:latin typeface="+mn-lt"/>
              <a:ea typeface="+mn-ea"/>
              <a:cs typeface="+mn-cs"/>
              <a:sym typeface="Calibri"/>
            </a:rPr>
            <a:t>Etter ett år trenger du som spiller å gjøre en grundig evaluering av året som har gått. Har du nådd målene dine? Uansett om svaret er ja eller nei, er det lurt å reflektere over hvorfor det har gått som det har. Her har vi satt sammen noen enkle spørsmål som berører hva som har skjedd, hvordan du har spilt, hva forklaringen er, og hva du tror du bør gjøre for å utvikle deg neste år. Dette er en god måte å komme i gang med planleggingen.</a:t>
          </a:r>
        </a:p>
        <a:p>
          <a:pPr marL="0" marR="0" lvl="0" indent="0" algn="l" rtl="0">
            <a:lnSpc>
              <a:spcPct val="100000"/>
            </a:lnSpc>
            <a:spcBef>
              <a:spcPts val="0"/>
            </a:spcBef>
            <a:spcAft>
              <a:spcPts val="0"/>
            </a:spcAft>
            <a:buSzPts val="1100"/>
            <a:buFont typeface="Arial"/>
            <a:buNone/>
          </a:pPr>
          <a:endParaRPr sz="1100" b="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mn-lt"/>
              <a:ea typeface="+mn-ea"/>
              <a:cs typeface="+mn-cs"/>
              <a:sym typeface="Calibri"/>
            </a:rPr>
            <a:t>3. Målsetting og oppfølging</a:t>
          </a:r>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mn-lt"/>
              <a:ea typeface="+mn-ea"/>
              <a:cs typeface="+mn-cs"/>
              <a:sym typeface="Calibri"/>
            </a:rPr>
            <a:t>Dette avsnittet handler om dokumenter for årets resultater og prestasjoner. Ut fra disse ulike</a:t>
          </a:r>
          <a:r>
            <a:rPr lang="en-US" sz="1100" b="0" baseline="0">
              <a:solidFill>
                <a:schemeClr val="dk1"/>
              </a:solidFill>
              <a:latin typeface="+mn-lt"/>
              <a:ea typeface="+mn-ea"/>
              <a:cs typeface="+mn-cs"/>
              <a:sym typeface="Calibri"/>
            </a:rPr>
            <a:t> parametrene</a:t>
          </a:r>
          <a:r>
            <a:rPr lang="en-US" sz="1100" b="0">
              <a:solidFill>
                <a:schemeClr val="dk1"/>
              </a:solidFill>
              <a:latin typeface="+mn-lt"/>
              <a:ea typeface="+mn-ea"/>
              <a:cs typeface="+mn-cs"/>
              <a:sym typeface="Calibri"/>
            </a:rPr>
            <a:t> setter spiller mål for fremtiden og følger opp hvordan utviklingen mot disse skjer under året.</a:t>
          </a:r>
        </a:p>
        <a:p>
          <a:pPr rtl="0"/>
          <a:endParaRPr lang="en-US" sz="1100" b="1">
            <a:effectLst/>
            <a:latin typeface="+mn-lt"/>
            <a:ea typeface="+mn-ea"/>
            <a:cs typeface="+mn-cs"/>
          </a:endParaRPr>
        </a:p>
        <a:p>
          <a:pPr rtl="0"/>
          <a:r>
            <a:rPr lang="en-US" sz="1100" b="1">
              <a:effectLst/>
              <a:latin typeface="+mn-lt"/>
              <a:ea typeface="+mn-ea"/>
              <a:cs typeface="+mn-cs"/>
            </a:rPr>
            <a:t>4. Prosessmål</a:t>
          </a:r>
          <a:endParaRPr lang="sv-SE">
            <a:effectLst/>
          </a:endParaRPr>
        </a:p>
        <a:p>
          <a:pPr rtl="0"/>
          <a:r>
            <a:rPr lang="en-US" sz="1100" b="0">
              <a:effectLst/>
              <a:latin typeface="+mn-lt"/>
              <a:ea typeface="+mn-ea"/>
              <a:cs typeface="+mn-cs"/>
            </a:rPr>
            <a:t>Fyll i mål i henhold til malen for å gjøre en plan for hvordan du skal gjøre for å oppnå dine resultat- og prestasjonsmål. Du trenger å finne ut hva du skal gjøre, under hvilken tid du skal jobbe med målet men også hvordan du vet å bli bedre.</a:t>
          </a:r>
        </a:p>
        <a:p>
          <a:pPr rtl="0"/>
          <a:endParaRPr sz="1100" b="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mn-lt"/>
              <a:ea typeface="+mn-ea"/>
              <a:cs typeface="+mn-cs"/>
              <a:sym typeface="Calibri"/>
            </a:rPr>
            <a:t>5. Årsplan</a:t>
          </a:r>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mn-lt"/>
              <a:ea typeface="+mn-ea"/>
              <a:cs typeface="+mn-cs"/>
              <a:sym typeface="Calibri"/>
            </a:rPr>
            <a:t>Dette avsnittet handler om å legge en planlegging for når på året de ulike delene av Pyramiden ska utvikles.  Utviklingen skjer i flere ulike deler av pyramiden samtidig, og en viktig oppgave er å prioritere de ulike delene. Det er vanskelig å prioritere grunntrening og konkurranse samtidig. Når du har lagt en plan for hva du skal utvikle, er det viktig å velge et miljø som fungerer for å utvikle det du har spesifisert den uken. En utfordring for profesjonelle utøvere er også å styre økonomien slik at de får mest mulig ut av treningen til lavest mulig kostnad. </a:t>
          </a:r>
        </a:p>
        <a:p>
          <a:pPr marL="0" marR="0" lvl="0" indent="0" algn="l" rtl="0">
            <a:lnSpc>
              <a:spcPct val="100000"/>
            </a:lnSpc>
            <a:spcBef>
              <a:spcPts val="0"/>
            </a:spcBef>
            <a:spcAft>
              <a:spcPts val="0"/>
            </a:spcAft>
            <a:buClr>
              <a:schemeClr val="dk1"/>
            </a:buClr>
            <a:buSzPts val="1100"/>
            <a:buFont typeface="Calibri"/>
            <a:buNone/>
          </a:pPr>
          <a:endParaRPr lang="en-US" sz="1100" b="0">
            <a:solidFill>
              <a:schemeClr val="dk1"/>
            </a:solidFill>
            <a:latin typeface="+mn-lt"/>
            <a:ea typeface="+mn-ea"/>
            <a:cs typeface="+mn-cs"/>
            <a:sym typeface="Calibri"/>
          </a:endParaRPr>
        </a:p>
        <a:p>
          <a:pPr rtl="0"/>
          <a:r>
            <a:rPr lang="sv-SE" sz="1100" b="1">
              <a:effectLst/>
              <a:latin typeface="+mn-lt"/>
              <a:ea typeface="+mn-ea"/>
              <a:cs typeface="+mn-cs"/>
            </a:rPr>
            <a:t>6. Turneringsplan</a:t>
          </a:r>
          <a:endParaRPr lang="sv-SE">
            <a:effectLst/>
          </a:endParaRPr>
        </a:p>
        <a:p>
          <a:pPr rtl="0"/>
          <a:r>
            <a:rPr lang="en-US" sz="1100" b="0">
              <a:effectLst/>
              <a:latin typeface="+mn-lt"/>
              <a:ea typeface="+mn-ea"/>
              <a:cs typeface="+mn-cs"/>
            </a:rPr>
            <a:t>Gjør en planering for turneringer som skal spilles</a:t>
          </a:r>
          <a:r>
            <a:rPr lang="en-US" sz="1100" b="0" baseline="0">
              <a:effectLst/>
              <a:latin typeface="+mn-lt"/>
              <a:ea typeface="+mn-ea"/>
              <a:cs typeface="+mn-cs"/>
            </a:rPr>
            <a:t> i løpet av</a:t>
          </a:r>
          <a:r>
            <a:rPr lang="en-US" sz="1100" b="0">
              <a:effectLst/>
              <a:latin typeface="+mn-lt"/>
              <a:ea typeface="+mn-ea"/>
              <a:cs typeface="+mn-cs"/>
            </a:rPr>
            <a:t> året. Tommelfingerregelen er at du bør "eie" nivået ditt før det er på tide å spille mange konkurranser på neste nivå. Du kan bestemme de ulike nivåene ved hjelp av POWER for hver turnering. </a:t>
          </a:r>
          <a:endParaRPr lang="sv-SE">
            <a:effectLst/>
          </a:endParaRPr>
        </a:p>
        <a:p>
          <a:pPr marL="0" marR="0" lvl="0" indent="0" algn="l" rtl="0">
            <a:lnSpc>
              <a:spcPct val="100000"/>
            </a:lnSpc>
            <a:spcBef>
              <a:spcPts val="0"/>
            </a:spcBef>
            <a:spcAft>
              <a:spcPts val="0"/>
            </a:spcAft>
            <a:buClr>
              <a:schemeClr val="dk1"/>
            </a:buClr>
            <a:buSzPts val="1100"/>
            <a:buFont typeface="Calibri"/>
            <a:buNone/>
          </a:pPr>
          <a:endParaRPr lang="en-US" sz="1100" b="1">
            <a:solidFill>
              <a:schemeClr val="dk1"/>
            </a:solidFill>
            <a:latin typeface="+mn-lt"/>
            <a:ea typeface="+mn-ea"/>
            <a:cs typeface="+mn-cs"/>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mn-lt"/>
              <a:ea typeface="+mn-ea"/>
              <a:cs typeface="+mn-cs"/>
              <a:sym typeface="Calibri"/>
            </a:rPr>
            <a:t>7. Ukeplan</a:t>
          </a:r>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mn-lt"/>
              <a:ea typeface="+mn-ea"/>
              <a:cs typeface="+mn-cs"/>
              <a:sym typeface="Calibri"/>
            </a:rPr>
            <a:t>Alle perioder består av treningsuker. Selv om hver uke er litt forskjellig på grunn av livets naturlige variasjon, er det en god idé å lage en generell ukeplan som du deretter kan tilpasse. Hvordan ser for eksempel en teknikkuke ut?</a:t>
          </a:r>
        </a:p>
        <a:p>
          <a:pPr marL="0" marR="0" lvl="0" indent="0" algn="l" rtl="0">
            <a:lnSpc>
              <a:spcPct val="100000"/>
            </a:lnSpc>
            <a:spcBef>
              <a:spcPts val="0"/>
            </a:spcBef>
            <a:spcAft>
              <a:spcPts val="0"/>
            </a:spcAft>
            <a:buClr>
              <a:schemeClr val="dk1"/>
            </a:buClr>
            <a:buSzPts val="1100"/>
            <a:buFont typeface="Calibri"/>
            <a:buNone/>
          </a:pPr>
          <a:endParaRPr lang="en-US" sz="1100" b="0">
            <a:solidFill>
              <a:schemeClr val="dk1"/>
            </a:solidFill>
            <a:latin typeface="+mn-lt"/>
            <a:ea typeface="+mn-ea"/>
            <a:cs typeface="+mn-cs"/>
            <a:sym typeface="Calibri"/>
          </a:endParaRPr>
        </a:p>
        <a:p>
          <a:pPr marL="0" marR="0" lvl="0" indent="0" algn="l" defTabSz="914400" rtl="0" eaLnBrk="1" fontAlgn="auto" latinLnBrk="0" hangingPunct="1">
            <a:lnSpc>
              <a:spcPct val="100000"/>
            </a:lnSpc>
            <a:spcBef>
              <a:spcPts val="0"/>
            </a:spcBef>
            <a:spcAft>
              <a:spcPts val="0"/>
            </a:spcAft>
            <a:buClr>
              <a:schemeClr val="dk1"/>
            </a:buClr>
            <a:buSzPts val="1100"/>
            <a:buFont typeface="Calibri"/>
            <a:buNone/>
            <a:tabLst/>
            <a:defRPr/>
          </a:pPr>
          <a:r>
            <a:rPr lang="en-US" sz="1100" b="1">
              <a:effectLst/>
              <a:latin typeface="+mn-lt"/>
              <a:ea typeface="+mn-ea"/>
              <a:cs typeface="+mn-cs"/>
            </a:rPr>
            <a:t>8. Treningsøkter</a:t>
          </a:r>
          <a:br>
            <a:rPr lang="en-US" sz="1100" b="1">
              <a:effectLst/>
              <a:latin typeface="+mn-lt"/>
              <a:ea typeface="+mn-ea"/>
              <a:cs typeface="+mn-cs"/>
            </a:rPr>
          </a:br>
          <a:r>
            <a:rPr lang="en-US" sz="1100" b="0">
              <a:effectLst/>
              <a:latin typeface="+mn-lt"/>
              <a:ea typeface="+mn-ea"/>
              <a:cs typeface="+mn-cs"/>
            </a:rPr>
            <a:t>Det er treningsøktene dine som tar deg mot dine mål. Å ha skriftlige økter vil føre til økt kvalitet; dels fordi du har tenkt gjennom hva du skal gjøre, og dels fordi du sannsynligvis også vil gjennomføre det du har planlagt. Du bør ha en basisøkt for ulike slag, der fokuset innledningsvis ligger på de tekniske tendensene du trenger å jobbe med. Dette kommer du frem til i din tekniske plan. Vi kaller dette Individuelle tekniske oppgaver – ITO. </a:t>
          </a:r>
        </a:p>
        <a:p>
          <a:pPr marL="0" marR="0" lvl="0" indent="0" algn="l" defTabSz="914400" rtl="0" eaLnBrk="1" fontAlgn="auto" latinLnBrk="0" hangingPunct="1">
            <a:lnSpc>
              <a:spcPct val="100000"/>
            </a:lnSpc>
            <a:spcBef>
              <a:spcPts val="0"/>
            </a:spcBef>
            <a:spcAft>
              <a:spcPts val="0"/>
            </a:spcAft>
            <a:buClr>
              <a:schemeClr val="dk1"/>
            </a:buClr>
            <a:buSzPts val="1100"/>
            <a:buFont typeface="Calibri"/>
            <a:buNone/>
            <a:tabLst/>
            <a:defRPr/>
          </a:pPr>
          <a:endParaRPr lang="en-US" sz="1100" b="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
              <a:schemeClr val="dk1"/>
            </a:buClr>
            <a:buSzPts val="1100"/>
            <a:buFont typeface="Calibri"/>
            <a:buNone/>
            <a:tabLst/>
            <a:defRPr/>
          </a:pPr>
          <a:r>
            <a:rPr lang="en-US" sz="1100" b="0">
              <a:effectLst/>
              <a:latin typeface="+mn-lt"/>
              <a:ea typeface="+mn-ea"/>
              <a:cs typeface="+mn-cs"/>
            </a:rPr>
            <a:t>Det er også viktig å ha treningsøkter som tar deg oppover i pyramiden – fra teknikk til golfslag, fra golfslag til spill. En variant av dette er «klare-av»-øvelser, der du trener på et slag, men gjør det under press. Å jobbe med press som en del av treningen handler om å trene med lignende mentale opplevelser som du møter i spill og konkurranse.</a:t>
          </a:r>
        </a:p>
        <a:p>
          <a:pPr marL="0" marR="0" lvl="0" indent="0" algn="l" defTabSz="914400" rtl="0" eaLnBrk="1" fontAlgn="auto" latinLnBrk="0" hangingPunct="1">
            <a:lnSpc>
              <a:spcPct val="100000"/>
            </a:lnSpc>
            <a:spcBef>
              <a:spcPts val="0"/>
            </a:spcBef>
            <a:spcAft>
              <a:spcPts val="0"/>
            </a:spcAft>
            <a:buClr>
              <a:schemeClr val="dk1"/>
            </a:buClr>
            <a:buSzPts val="1100"/>
            <a:buFont typeface="Calibri"/>
            <a:buNone/>
            <a:tabLst/>
            <a:defRPr/>
          </a:pPr>
          <a:endParaRPr lang="en-US" sz="1100" b="0">
            <a:solidFill>
              <a:schemeClr val="dk1"/>
            </a:solidFill>
            <a:effectLst/>
            <a:latin typeface="+mn-lt"/>
            <a:ea typeface="+mn-ea"/>
            <a:cs typeface="+mn-cs"/>
            <a:sym typeface="Calibri"/>
          </a:endParaRPr>
        </a:p>
        <a:p>
          <a:pPr marL="0" marR="0" lvl="0" indent="0" algn="l" defTabSz="914400" rtl="0" eaLnBrk="1" fontAlgn="auto" latinLnBrk="0" hangingPunct="1">
            <a:lnSpc>
              <a:spcPct val="100000"/>
            </a:lnSpc>
            <a:spcBef>
              <a:spcPts val="0"/>
            </a:spcBef>
            <a:spcAft>
              <a:spcPts val="0"/>
            </a:spcAft>
            <a:buClr>
              <a:schemeClr val="dk1"/>
            </a:buClr>
            <a:buSzPts val="1100"/>
            <a:buFont typeface="Calibri"/>
            <a:buNone/>
            <a:tabLst/>
            <a:defRPr/>
          </a:pPr>
          <a:r>
            <a:rPr lang="en-US" sz="1100" b="1">
              <a:solidFill>
                <a:schemeClr val="dk1"/>
              </a:solidFill>
              <a:latin typeface="+mn-lt"/>
              <a:ea typeface="+mn-ea"/>
              <a:cs typeface="+mn-cs"/>
              <a:sym typeface="Calibri"/>
            </a:rPr>
            <a:t>9. Utviklingssjekk 5 Prosesser</a:t>
          </a:r>
        </a:p>
        <a:p>
          <a:pPr marL="0" marR="0" lvl="0" indent="0" algn="l" defTabSz="914400" rtl="0" eaLnBrk="1" fontAlgn="auto" latinLnBrk="0" hangingPunct="1">
            <a:lnSpc>
              <a:spcPct val="100000"/>
            </a:lnSpc>
            <a:spcBef>
              <a:spcPts val="0"/>
            </a:spcBef>
            <a:spcAft>
              <a:spcPts val="0"/>
            </a:spcAft>
            <a:buClr>
              <a:schemeClr val="dk1"/>
            </a:buClr>
            <a:buSzPts val="1100"/>
            <a:buFont typeface="Calibri"/>
            <a:buNone/>
            <a:tabLst/>
            <a:defRPr/>
          </a:pPr>
          <a:r>
            <a:rPr lang="en-US" sz="1100" b="0">
              <a:solidFill>
                <a:schemeClr val="dk1"/>
              </a:solidFill>
              <a:latin typeface="+mn-lt"/>
              <a:ea typeface="+mn-ea"/>
              <a:cs typeface="+mn-cs"/>
              <a:sym typeface="Calibri"/>
            </a:rPr>
            <a:t>Her har vi samlet spørsmål som vi av erfaring vet er viktige å ha kontroll på – sjekk deg selv kontinuerlig. Spørsmålene er delt inn i sosialt, mentalt, strategisk, teknisk og fysisk. Vi har også lagt til en kategori som handler om neste steg – altså ting du må tenke på når du er på vei inn i neste nivå. Vi har skrevet spørsmålene for fire ulike spillernivåer – UNG, JUNIOR, AMATØR og PROFESJONELL.</a:t>
          </a:r>
          <a:endParaRPr lang="en-US" sz="1100" b="1">
            <a:solidFill>
              <a:schemeClr val="dk1"/>
            </a:solidFill>
            <a:latin typeface="+mn-lt"/>
            <a:ea typeface="+mn-ea"/>
            <a:cs typeface="+mn-cs"/>
            <a:sym typeface="Calibri"/>
          </a:endParaRPr>
        </a:p>
        <a:p>
          <a:pPr marL="0" marR="0" lvl="0" indent="0" algn="l" defTabSz="914400" rtl="0" eaLnBrk="1" fontAlgn="auto" latinLnBrk="0" hangingPunct="1">
            <a:lnSpc>
              <a:spcPct val="100000"/>
            </a:lnSpc>
            <a:spcBef>
              <a:spcPts val="0"/>
            </a:spcBef>
            <a:spcAft>
              <a:spcPts val="0"/>
            </a:spcAft>
            <a:buClr>
              <a:schemeClr val="dk1"/>
            </a:buClr>
            <a:buSzPts val="1100"/>
            <a:buFont typeface="Calibri"/>
            <a:buNone/>
            <a:tabLst/>
            <a:defRPr/>
          </a:pPr>
          <a:endParaRPr lang="en-US" sz="1100" b="1">
            <a:solidFill>
              <a:schemeClr val="dk1"/>
            </a:solidFill>
            <a:latin typeface="+mn-lt"/>
            <a:ea typeface="+mn-ea"/>
            <a:cs typeface="+mn-cs"/>
            <a:sym typeface="Calibri"/>
          </a:endParaRPr>
        </a:p>
        <a:p>
          <a:pPr marL="0" marR="0" lvl="0" indent="0" algn="l" defTabSz="914400" rtl="0" eaLnBrk="1" fontAlgn="auto" latinLnBrk="0" hangingPunct="1">
            <a:lnSpc>
              <a:spcPct val="100000"/>
            </a:lnSpc>
            <a:spcBef>
              <a:spcPts val="0"/>
            </a:spcBef>
            <a:spcAft>
              <a:spcPts val="0"/>
            </a:spcAft>
            <a:buClr>
              <a:schemeClr val="dk1"/>
            </a:buClr>
            <a:buSzPts val="1100"/>
            <a:buFont typeface="Calibri"/>
            <a:buNone/>
            <a:tabLst/>
            <a:defRPr/>
          </a:pPr>
          <a:r>
            <a:rPr lang="en-US" sz="1100" b="1">
              <a:solidFill>
                <a:schemeClr val="dk1"/>
              </a:solidFill>
              <a:latin typeface="+mn-lt"/>
              <a:ea typeface="+mn-ea"/>
              <a:cs typeface="+mn-cs"/>
              <a:sym typeface="Calibri"/>
            </a:rPr>
            <a:t>TN Tester Tot</a:t>
          </a:r>
        </a:p>
        <a:p>
          <a:pPr marL="0" marR="0" lvl="0" indent="0" algn="l" defTabSz="914400" rtl="0" eaLnBrk="1" fontAlgn="auto" latinLnBrk="0" hangingPunct="1">
            <a:lnSpc>
              <a:spcPct val="100000"/>
            </a:lnSpc>
            <a:spcBef>
              <a:spcPts val="0"/>
            </a:spcBef>
            <a:spcAft>
              <a:spcPts val="0"/>
            </a:spcAft>
            <a:buClr>
              <a:schemeClr val="dk1"/>
            </a:buClr>
            <a:buSzPts val="1100"/>
            <a:buFont typeface="Calibri"/>
            <a:buNone/>
            <a:tabLst/>
            <a:defRPr/>
          </a:pPr>
          <a:r>
            <a:rPr lang="en-US" sz="1100" b="0">
              <a:solidFill>
                <a:schemeClr val="dk1"/>
              </a:solidFill>
              <a:latin typeface="+mn-lt"/>
              <a:ea typeface="+mn-ea"/>
              <a:cs typeface="+mn-cs"/>
              <a:sym typeface="Calibri"/>
            </a:rPr>
            <a:t>Her har vi samlet tester som vi jevnlig gjennomfører i Team Norway. Testene er først og fremst rettet mot golfslag og teknikk. De gir en indikasjon på hvor god du er, og kan forutsi hvor godt golfspill du kan prestere – hvor lav score du kan oppnå. Ved å gjennomføre testene jevnlig får du en indikasjon på hvordan du ligger an i treningen din.</a:t>
          </a:r>
        </a:p>
        <a:p>
          <a:pPr marL="0" marR="0" lvl="0" indent="0" algn="l" rtl="0">
            <a:lnSpc>
              <a:spcPct val="100000"/>
            </a:lnSpc>
            <a:spcBef>
              <a:spcPts val="0"/>
            </a:spcBef>
            <a:spcAft>
              <a:spcPts val="0"/>
            </a:spcAft>
            <a:buClr>
              <a:schemeClr val="dk1"/>
            </a:buClr>
            <a:buSzPts val="1100"/>
            <a:buFont typeface="Calibri"/>
            <a:buNone/>
          </a:pPr>
          <a:endParaRPr lang="en-US" sz="1100" b="1">
            <a:solidFill>
              <a:schemeClr val="dk1"/>
            </a:solidFill>
            <a:latin typeface="Calibri"/>
            <a:cs typeface="Calibri"/>
            <a:sym typeface="Calibri"/>
          </a:endParaRPr>
        </a:p>
        <a:p>
          <a:pPr rtl="0"/>
          <a:r>
            <a:rPr lang="en-US" sz="1100" b="1">
              <a:effectLst/>
              <a:latin typeface="+mn-lt"/>
              <a:ea typeface="+mn-ea"/>
              <a:cs typeface="+mn-cs"/>
            </a:rPr>
            <a:t>Tekniktest</a:t>
          </a:r>
          <a:endParaRPr lang="sv-SE">
            <a:effectLst/>
          </a:endParaRPr>
        </a:p>
        <a:p>
          <a:pPr rtl="0"/>
          <a:r>
            <a:rPr lang="sv-SE" sz="1100" b="0">
              <a:effectLst/>
              <a:latin typeface="+mn-lt"/>
              <a:ea typeface="+mn-ea"/>
              <a:cs typeface="+mn-cs"/>
            </a:rPr>
            <a:t>Tekniktesten er utformet slik at du skal slå tre ulike typer slag: utslag, innspill og wedge. Du slår flere baller på rad fra samme sted (ingen eller svært liten justering er nødvendig) og får et spredningsmønster for hvor slagene dine lander. Hvis du også fyller ut de respektive Trackman-tallene, får du et spredningsmønster av slagtallene dine. Disse vil hjelpe deg med å finne ut hvilke oppgaver som bør bli din teknikkplan. </a:t>
          </a:r>
          <a:endParaRPr lang="sv-SE">
            <a:effectLst/>
          </a:endParaRPr>
        </a:p>
        <a:p>
          <a:pPr marL="0" marR="0" lvl="0" indent="0" algn="l" rtl="0">
            <a:lnSpc>
              <a:spcPct val="100000"/>
            </a:lnSpc>
            <a:spcBef>
              <a:spcPts val="0"/>
            </a:spcBef>
            <a:spcAft>
              <a:spcPts val="0"/>
            </a:spcAft>
            <a:buClr>
              <a:schemeClr val="dk1"/>
            </a:buClr>
            <a:buSzPts val="1100"/>
            <a:buFont typeface="Calibri"/>
            <a:buNone/>
          </a:pPr>
          <a:endParaRPr lang="en-US" sz="1100" b="1">
            <a:solidFill>
              <a:schemeClr val="dk1"/>
            </a:solidFill>
            <a:latin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Calibri"/>
              <a:cs typeface="Calibri"/>
              <a:sym typeface="Calibri"/>
            </a:rPr>
            <a:t>Teknikkplan</a:t>
          </a:r>
        </a:p>
        <a:p>
          <a:pPr marL="0" marR="0" lvl="0" indent="0" algn="l" rtl="0">
            <a:lnSpc>
              <a:spcPct val="100000"/>
            </a:lnSpc>
            <a:spcBef>
              <a:spcPts val="0"/>
            </a:spcBef>
            <a:spcAft>
              <a:spcPts val="0"/>
            </a:spcAft>
            <a:buClr>
              <a:schemeClr val="dk1"/>
            </a:buClr>
            <a:buSzPts val="1100"/>
            <a:buFont typeface="Calibri"/>
            <a:buNone/>
          </a:pPr>
          <a:r>
            <a:rPr lang="en-US" sz="1100" b="0">
              <a:solidFill>
                <a:schemeClr val="tx1"/>
              </a:solidFill>
              <a:latin typeface="+mn-lt"/>
              <a:cs typeface="+mn-cs"/>
              <a:sym typeface="Calibri"/>
            </a:rPr>
            <a:t>Gjør din plan for din teknikk gjennom å</a:t>
          </a:r>
          <a:r>
            <a:rPr lang="en-US" sz="1100" b="0" baseline="0">
              <a:solidFill>
                <a:schemeClr val="tx1"/>
              </a:solidFill>
              <a:latin typeface="+mn-lt"/>
              <a:cs typeface="+mn-cs"/>
              <a:sym typeface="Calibri"/>
            </a:rPr>
            <a:t> analysere</a:t>
          </a:r>
          <a:r>
            <a:rPr lang="en-US" sz="1100" b="0">
              <a:solidFill>
                <a:schemeClr val="tx1"/>
              </a:solidFill>
              <a:latin typeface="+mn-lt"/>
              <a:cs typeface="+mn-cs"/>
              <a:sym typeface="Calibri"/>
            </a:rPr>
            <a:t> hvilke tendenser du har på dine slag og hvordan du vil at de ska endres. Du trenger tydelige mål for GOBBS og bevegelser, men også vite hvordan du skal trene sånn at din teknikk fungerer i spill. </a:t>
          </a:r>
          <a:r>
            <a:rPr lang="sv-SE"/>
            <a:t>Du trenger en plan for følgende slag: swing, wedge, nærspill og putt.</a:t>
          </a:r>
          <a:endParaRPr lang="en-US" sz="1100" b="0">
            <a:solidFill>
              <a:schemeClr val="tx1"/>
            </a:solidFill>
            <a:latin typeface="+mn-lt"/>
            <a:cs typeface="+mn-cs"/>
            <a:sym typeface="Calibri"/>
          </a:endParaRPr>
        </a:p>
        <a:p>
          <a:pPr marL="0" marR="0" lvl="0" indent="0" algn="l" rtl="0">
            <a:lnSpc>
              <a:spcPct val="100000"/>
            </a:lnSpc>
            <a:spcBef>
              <a:spcPts val="0"/>
            </a:spcBef>
            <a:spcAft>
              <a:spcPts val="0"/>
            </a:spcAft>
            <a:buClr>
              <a:schemeClr val="dk1"/>
            </a:buClr>
            <a:buSzPts val="1100"/>
            <a:buFont typeface="Calibri"/>
            <a:buNone/>
          </a:pPr>
          <a:endParaRPr lang="sv-SE" sz="1100" b="0">
            <a:solidFill>
              <a:schemeClr val="tx1"/>
            </a:solidFill>
            <a:latin typeface="+mn-lt"/>
            <a:ea typeface="+mn-ea"/>
            <a:cs typeface="+mn-cs"/>
          </a:endParaRPr>
        </a:p>
        <a:p>
          <a:pPr marL="0" marR="0" lvl="0" indent="0" algn="l" rtl="0">
            <a:lnSpc>
              <a:spcPct val="100000"/>
            </a:lnSpc>
            <a:spcBef>
              <a:spcPts val="0"/>
            </a:spcBef>
            <a:spcAft>
              <a:spcPts val="0"/>
            </a:spcAft>
            <a:buClr>
              <a:schemeClr val="dk1"/>
            </a:buClr>
            <a:buSzPts val="1100"/>
            <a:buFont typeface="Calibri"/>
            <a:buNone/>
          </a:pPr>
          <a:r>
            <a:rPr lang="sv-SE" sz="1100" b="1">
              <a:solidFill>
                <a:schemeClr val="tx1"/>
              </a:solidFill>
              <a:latin typeface="+mn-lt"/>
              <a:ea typeface="+mn-ea"/>
              <a:cs typeface="+mn-cs"/>
            </a:rPr>
            <a:t>Fysttester</a:t>
          </a:r>
        </a:p>
        <a:p>
          <a:pPr marL="0" marR="0" lvl="0" indent="0" algn="l" rtl="0">
            <a:lnSpc>
              <a:spcPct val="100000"/>
            </a:lnSpc>
            <a:spcBef>
              <a:spcPts val="0"/>
            </a:spcBef>
            <a:spcAft>
              <a:spcPts val="0"/>
            </a:spcAft>
            <a:buClr>
              <a:schemeClr val="dk1"/>
            </a:buClr>
            <a:buSzPts val="1100"/>
            <a:buFont typeface="Calibri"/>
            <a:buNone/>
          </a:pPr>
          <a:r>
            <a:rPr lang="sv-SE" sz="1100" b="0">
              <a:solidFill>
                <a:schemeClr val="tx1"/>
              </a:solidFill>
              <a:latin typeface="+mn-lt"/>
              <a:ea typeface="+mn-ea"/>
              <a:cs typeface="+mn-cs"/>
            </a:rPr>
            <a:t>Her er en liste over tester som vi gjør og resultatet du har fått. </a:t>
          </a:r>
          <a:endParaRPr sz="1100" b="0">
            <a:solidFill>
              <a:schemeClr val="tx1"/>
            </a:solidFill>
            <a:latin typeface="+mn-lt"/>
            <a:ea typeface="+mn-ea"/>
            <a:cs typeface="+mn-cs"/>
          </a:endParaRPr>
        </a:p>
        <a:p>
          <a:pPr marL="0" marR="0" lvl="0" indent="0" algn="l" rtl="0">
            <a:lnSpc>
              <a:spcPct val="100000"/>
            </a:lnSpc>
            <a:spcBef>
              <a:spcPts val="0"/>
            </a:spcBef>
            <a:spcAft>
              <a:spcPts val="0"/>
            </a:spcAft>
            <a:buSzPts val="1100"/>
            <a:buFont typeface="Arial"/>
            <a:buNone/>
          </a:pPr>
          <a:endParaRPr sz="1100" b="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Statistics</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mn-lt"/>
              <a:ea typeface="+mn-ea"/>
              <a:cs typeface="+mn-cs"/>
              <a:sym typeface="Calibri"/>
            </a:rPr>
            <a:t>Statistikk fra mange mannlige (finnes ikke like gode date på kvinnelige</a:t>
          </a:r>
          <a:r>
            <a:rPr lang="en-US" sz="1100" b="0" baseline="0">
              <a:solidFill>
                <a:schemeClr val="dk1"/>
              </a:solidFill>
              <a:latin typeface="+mn-lt"/>
              <a:ea typeface="+mn-ea"/>
              <a:cs typeface="+mn-cs"/>
              <a:sym typeface="Calibri"/>
            </a:rPr>
            <a:t> toppgolfere)</a:t>
          </a:r>
          <a:r>
            <a:rPr lang="en-US" sz="1100" b="0">
              <a:solidFill>
                <a:schemeClr val="dk1"/>
              </a:solidFill>
              <a:latin typeface="+mn-lt"/>
              <a:ea typeface="+mn-ea"/>
              <a:cs typeface="+mn-cs"/>
              <a:sym typeface="Calibri"/>
            </a:rPr>
            <a:t> toppspillere skal brukes som referanse for din utviklingen.</a:t>
          </a:r>
          <a:r>
            <a:rPr lang="en-US" sz="1100" b="0" baseline="0">
              <a:solidFill>
                <a:schemeClr val="dk1"/>
              </a:solidFill>
              <a:latin typeface="+mn-lt"/>
              <a:ea typeface="+mn-ea"/>
              <a:cs typeface="+mn-cs"/>
              <a:sym typeface="Calibri"/>
            </a:rPr>
            <a:t> </a:t>
          </a:r>
          <a:endParaRPr lang="en-US" sz="1100" b="0">
            <a:solidFill>
              <a:schemeClr val="dk1"/>
            </a:solidFill>
            <a:latin typeface="+mn-lt"/>
            <a:ea typeface="+mn-ea"/>
            <a:cs typeface="+mn-cs"/>
            <a:sym typeface="Calibri"/>
          </a:endParaRPr>
        </a:p>
        <a:p>
          <a:pPr marL="0" marR="0" lvl="0" indent="0" algn="l" rtl="0">
            <a:lnSpc>
              <a:spcPct val="100000"/>
            </a:lnSpc>
            <a:spcBef>
              <a:spcPts val="0"/>
            </a:spcBef>
            <a:spcAft>
              <a:spcPts val="0"/>
            </a:spcAft>
            <a:buClr>
              <a:schemeClr val="dk1"/>
            </a:buClr>
            <a:buSzPts val="1100"/>
            <a:buFont typeface="Calibri"/>
            <a:buNone/>
          </a:pPr>
          <a:endParaRPr sz="1100" b="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mn-lt"/>
              <a:ea typeface="+mn-ea"/>
              <a:cs typeface="+mn-cs"/>
              <a:sym typeface="Calibri"/>
            </a:rPr>
            <a:t>MERK:</a:t>
          </a:r>
        </a:p>
        <a:p>
          <a:pPr marL="0" marR="0" lvl="0" indent="0" algn="l" rtl="0">
            <a:lnSpc>
              <a:spcPct val="100000"/>
            </a:lnSpc>
            <a:spcBef>
              <a:spcPts val="0"/>
            </a:spcBef>
            <a:spcAft>
              <a:spcPts val="0"/>
            </a:spcAft>
            <a:buClr>
              <a:schemeClr val="dk1"/>
            </a:buClr>
            <a:buSzPts val="1100"/>
            <a:buFont typeface="Calibri"/>
            <a:buNone/>
          </a:pPr>
          <a:r>
            <a:rPr lang="sv-SE" sz="1100" b="1">
              <a:solidFill>
                <a:srgbClr val="FF0000"/>
              </a:solidFill>
              <a:latin typeface="+mn-lt"/>
              <a:ea typeface="+mn-ea"/>
              <a:cs typeface="+mn-cs"/>
              <a:sym typeface="Calibri"/>
            </a:rPr>
            <a:t>De cellene som er merket med en X, er de vi anser som inngangsnivå for å jobbe med IUP.</a:t>
          </a:r>
          <a:endParaRPr sz="1100" b="1">
            <a:solidFill>
              <a:srgbClr val="FF0000"/>
            </a:solidFill>
            <a:latin typeface="Calibri"/>
            <a:ea typeface="Calibri"/>
            <a:cs typeface="Calibri"/>
            <a:sym typeface="Calibri"/>
          </a:endParaRPr>
        </a:p>
        <a:p>
          <a:pPr marL="0" lvl="0" indent="0" algn="l" rtl="0">
            <a:spcBef>
              <a:spcPts val="0"/>
            </a:spcBef>
            <a:spcAft>
              <a:spcPts val="0"/>
            </a:spcAft>
            <a:buNone/>
          </a:pPr>
          <a:endParaRPr sz="1100"/>
        </a:p>
      </xdr:txBody>
    </xdr:sp>
    <xdr:clientData fLocksWithSheet="0"/>
  </xdr:oneCellAnchor>
  <xdr:twoCellAnchor>
    <xdr:from>
      <xdr:col>17</xdr:col>
      <xdr:colOff>214312</xdr:colOff>
      <xdr:row>0</xdr:row>
      <xdr:rowOff>87312</xdr:rowOff>
    </xdr:from>
    <xdr:to>
      <xdr:col>27</xdr:col>
      <xdr:colOff>317499</xdr:colOff>
      <xdr:row>12</xdr:row>
      <xdr:rowOff>87312</xdr:rowOff>
    </xdr:to>
    <xdr:sp macro="" textlink="">
      <xdr:nvSpPr>
        <xdr:cNvPr id="4" name="textruta 3">
          <a:extLst>
            <a:ext uri="{FF2B5EF4-FFF2-40B4-BE49-F238E27FC236}">
              <a16:creationId xmlns:a16="http://schemas.microsoft.com/office/drawing/2014/main" id="{EEB0C912-1E4A-ED9B-C722-EA05F51FB1CC}"/>
            </a:ext>
          </a:extLst>
        </xdr:cNvPr>
        <xdr:cNvSpPr txBox="1"/>
      </xdr:nvSpPr>
      <xdr:spPr>
        <a:xfrm>
          <a:off x="10064750" y="87312"/>
          <a:ext cx="6278562" cy="219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1">
              <a:solidFill>
                <a:schemeClr val="dk1"/>
              </a:solidFill>
              <a:effectLst/>
              <a:latin typeface="+mn-lt"/>
              <a:ea typeface="+mn-ea"/>
              <a:cs typeface="+mn-cs"/>
            </a:rPr>
            <a:t>Hvordan kan en individuell utviklingsplan (IUP) vise seg gunstig for utviklingen din?</a:t>
          </a:r>
          <a:endParaRPr lang="sv-SE">
            <a:effectLst/>
          </a:endParaRPr>
        </a:p>
        <a:p>
          <a:pPr rtl="0"/>
          <a:r>
            <a:rPr lang="en-US" sz="1100">
              <a:solidFill>
                <a:schemeClr val="dk1"/>
              </a:solidFill>
              <a:effectLst/>
              <a:latin typeface="+mn-lt"/>
              <a:ea typeface="+mn-ea"/>
              <a:cs typeface="+mn-cs"/>
            </a:rPr>
            <a:t>– En effektiv utviklingsplan kan gjøre det lettere å identifisere styrker og svakheter.</a:t>
          </a:r>
          <a:endParaRPr lang="sv-SE">
            <a:effectLst/>
          </a:endParaRPr>
        </a:p>
        <a:p>
          <a:pPr rtl="0"/>
          <a:r>
            <a:rPr lang="en-US" sz="1100">
              <a:solidFill>
                <a:schemeClr val="dk1"/>
              </a:solidFill>
              <a:effectLst/>
              <a:latin typeface="+mn-lt"/>
              <a:ea typeface="+mn-ea"/>
              <a:cs typeface="+mn-cs"/>
            </a:rPr>
            <a:t>– En effektiv utviklingsplan kan gjøre det lettere å følge utviklingen.</a:t>
          </a:r>
          <a:endParaRPr lang="sv-SE">
            <a:effectLst/>
          </a:endParaRPr>
        </a:p>
        <a:p>
          <a:pPr rtl="0"/>
          <a:r>
            <a:rPr lang="en-US" sz="1100">
              <a:solidFill>
                <a:schemeClr val="dk1"/>
              </a:solidFill>
              <a:effectLst/>
              <a:latin typeface="+mn-lt"/>
              <a:ea typeface="+mn-ea"/>
              <a:cs typeface="+mn-cs"/>
            </a:rPr>
            <a:t>- Skriftlige planer gjør det lettere å distribuere informasjon blant trenerteamet ditt.</a:t>
          </a:r>
          <a:endParaRPr lang="sv-SE">
            <a:effectLst/>
          </a:endParaRPr>
        </a:p>
        <a:p>
          <a:pPr rtl="0"/>
          <a:r>
            <a:rPr lang="en-US" sz="1100">
              <a:solidFill>
                <a:schemeClr val="dk1"/>
              </a:solidFill>
              <a:effectLst/>
              <a:latin typeface="+mn-lt"/>
              <a:ea typeface="+mn-ea"/>
              <a:cs typeface="+mn-cs"/>
            </a:rPr>
            <a:t>– En utviklingsplan kan danne grunnlag for Teamsamtaler.</a:t>
          </a:r>
          <a:endParaRPr lang="sv-SE">
            <a:effectLst/>
          </a:endParaRPr>
        </a:p>
        <a:p>
          <a:pPr rtl="0"/>
          <a:r>
            <a:rPr lang="en-US" sz="1100">
              <a:solidFill>
                <a:schemeClr val="dk1"/>
              </a:solidFill>
              <a:effectLst/>
              <a:latin typeface="+mn-lt"/>
              <a:ea typeface="+mn-ea"/>
              <a:cs typeface="+mn-cs"/>
            </a:rPr>
            <a:t>- Skriftlige planer kan oppmuntre til tenkning (ideer) blant teamet ditt.</a:t>
          </a:r>
          <a:endParaRPr lang="sv-SE">
            <a:effectLst/>
          </a:endParaRPr>
        </a:p>
        <a:p>
          <a:pPr rtl="0"/>
          <a:r>
            <a:rPr lang="en-US" sz="1100">
              <a:solidFill>
                <a:schemeClr val="dk1"/>
              </a:solidFill>
              <a:effectLst/>
              <a:latin typeface="+mn-lt"/>
              <a:ea typeface="+mn-ea"/>
              <a:cs typeface="+mn-cs"/>
            </a:rPr>
            <a:t>– En utviklingsplan kan ligge til grunn for din praksis både på samlings og når du øver alene.</a:t>
          </a:r>
          <a:endParaRPr lang="sv-SE">
            <a:effectLst/>
          </a:endParaRPr>
        </a:p>
        <a:p>
          <a:pPr rtl="0"/>
          <a:r>
            <a:rPr lang="en-US" sz="1100">
              <a:solidFill>
                <a:schemeClr val="dk1"/>
              </a:solidFill>
              <a:effectLst/>
              <a:latin typeface="+mn-lt"/>
              <a:ea typeface="+mn-ea"/>
              <a:cs typeface="+mn-cs"/>
            </a:rPr>
            <a:t>– Det skrevne ord er uten tvil det mektigste verktøyet menneskeheten noen gang har skapt (Cody 2013) </a:t>
          </a:r>
          <a:endParaRPr lang="sv-SE">
            <a:effectLst/>
          </a:endParaRPr>
        </a:p>
        <a:p>
          <a:endParaRPr lang="sv-SE" sz="1100"/>
        </a:p>
      </xdr:txBody>
    </xdr:sp>
    <xdr:clientData/>
  </xdr:twoCellAnchor>
  <xdr:twoCellAnchor editAs="oneCell">
    <xdr:from>
      <xdr:col>18</xdr:col>
      <xdr:colOff>95252</xdr:colOff>
      <xdr:row>13</xdr:row>
      <xdr:rowOff>23811</xdr:rowOff>
    </xdr:from>
    <xdr:to>
      <xdr:col>26</xdr:col>
      <xdr:colOff>922550</xdr:colOff>
      <xdr:row>42</xdr:row>
      <xdr:rowOff>55728</xdr:rowOff>
    </xdr:to>
    <xdr:pic>
      <xdr:nvPicPr>
        <xdr:cNvPr id="2" name="Bildobjekt 1">
          <a:extLst>
            <a:ext uri="{FF2B5EF4-FFF2-40B4-BE49-F238E27FC236}">
              <a16:creationId xmlns:a16="http://schemas.microsoft.com/office/drawing/2014/main" id="{F94EB452-EFE5-5CF6-0D34-77A9ABD0E079}"/>
            </a:ext>
          </a:extLst>
        </xdr:cNvPr>
        <xdr:cNvPicPr>
          <a:picLocks noChangeAspect="1"/>
        </xdr:cNvPicPr>
      </xdr:nvPicPr>
      <xdr:blipFill>
        <a:blip xmlns:r="http://schemas.openxmlformats.org/officeDocument/2006/relationships" r:embed="rId1"/>
        <a:stretch>
          <a:fillRect/>
        </a:stretch>
      </xdr:blipFill>
      <xdr:spPr>
        <a:xfrm>
          <a:off x="10525127" y="2397124"/>
          <a:ext cx="5462798" cy="532622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35719</xdr:colOff>
      <xdr:row>21</xdr:row>
      <xdr:rowOff>71437</xdr:rowOff>
    </xdr:from>
    <xdr:to>
      <xdr:col>13</xdr:col>
      <xdr:colOff>1143000</xdr:colOff>
      <xdr:row>43</xdr:row>
      <xdr:rowOff>11905</xdr:rowOff>
    </xdr:to>
    <xdr:graphicFrame macro="">
      <xdr:nvGraphicFramePr>
        <xdr:cNvPr id="6" name="Diagram 5">
          <a:extLst>
            <a:ext uri="{FF2B5EF4-FFF2-40B4-BE49-F238E27FC236}">
              <a16:creationId xmlns:a16="http://schemas.microsoft.com/office/drawing/2014/main" id="{72C059AB-17B5-C128-1E4D-1D65A3F9A5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47623</xdr:colOff>
      <xdr:row>1</xdr:row>
      <xdr:rowOff>35719</xdr:rowOff>
    </xdr:from>
    <xdr:to>
      <xdr:col>14</xdr:col>
      <xdr:colOff>11906</xdr:colOff>
      <xdr:row>7</xdr:row>
      <xdr:rowOff>154781</xdr:rowOff>
    </xdr:to>
    <xdr:sp macro="" textlink="">
      <xdr:nvSpPr>
        <xdr:cNvPr id="9" name="textruta 8">
          <a:extLst>
            <a:ext uri="{FF2B5EF4-FFF2-40B4-BE49-F238E27FC236}">
              <a16:creationId xmlns:a16="http://schemas.microsoft.com/office/drawing/2014/main" id="{6C7AEFC1-34A6-9C25-810B-925891C55E3F}"/>
            </a:ext>
          </a:extLst>
        </xdr:cNvPr>
        <xdr:cNvSpPr txBox="1"/>
      </xdr:nvSpPr>
      <xdr:spPr>
        <a:xfrm>
          <a:off x="3655217" y="35719"/>
          <a:ext cx="8870158" cy="1262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t>Gjør dette:</a:t>
          </a:r>
        </a:p>
        <a:p>
          <a:r>
            <a:rPr lang="sv-SE" sz="1200"/>
            <a:t>Gjør A-oppgaven først og deretter B-oppgaven.</a:t>
          </a:r>
        </a:p>
        <a:p>
          <a:endParaRPr lang="sv-SE" sz="1200"/>
        </a:p>
        <a:p>
          <a:r>
            <a:rPr lang="sv-SE" sz="1200"/>
            <a:t>A - Slå fem slag med DW mot en mållinje. Merk "carry" og "side" for hver slag.</a:t>
          </a:r>
        </a:p>
        <a:p>
          <a:endParaRPr lang="sv-SE" sz="1200"/>
        </a:p>
        <a:p>
          <a:r>
            <a:rPr lang="sv-SE" sz="1200"/>
            <a:t>B - Slå fem slag mot målet, og legg merke til "carry", "side" og alle Trackman-nummer på hvert slag.</a:t>
          </a:r>
        </a:p>
      </xdr:txBody>
    </xdr:sp>
    <xdr:clientData/>
  </xdr:twoCellAnchor>
  <xdr:twoCellAnchor>
    <xdr:from>
      <xdr:col>17</xdr:col>
      <xdr:colOff>35719</xdr:colOff>
      <xdr:row>21</xdr:row>
      <xdr:rowOff>146577</xdr:rowOff>
    </xdr:from>
    <xdr:to>
      <xdr:col>29</xdr:col>
      <xdr:colOff>1202531</xdr:colOff>
      <xdr:row>44</xdr:row>
      <xdr:rowOff>127000</xdr:rowOff>
    </xdr:to>
    <xdr:graphicFrame macro="">
      <xdr:nvGraphicFramePr>
        <xdr:cNvPr id="7" name="Diagram 9">
          <a:extLst>
            <a:ext uri="{FF2B5EF4-FFF2-40B4-BE49-F238E27FC236}">
              <a16:creationId xmlns:a16="http://schemas.microsoft.com/office/drawing/2014/main" id="{76A428E1-0FE4-481A-98B5-54C0F0414392}"/>
            </a:ext>
            <a:ext uri="{147F2762-F138-4A5C-976F-8EAC2B608ADB}">
              <a16:predDERef xmlns:a16="http://schemas.microsoft.com/office/drawing/2014/main" pred="{6C7AEFC1-34A6-9C25-810B-925891C55E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47623</xdr:colOff>
      <xdr:row>1</xdr:row>
      <xdr:rowOff>35719</xdr:rowOff>
    </xdr:from>
    <xdr:to>
      <xdr:col>30</xdr:col>
      <xdr:colOff>11906</xdr:colOff>
      <xdr:row>7</xdr:row>
      <xdr:rowOff>154781</xdr:rowOff>
    </xdr:to>
    <xdr:sp macro="" textlink="">
      <xdr:nvSpPr>
        <xdr:cNvPr id="16" name="textruta 15">
          <a:extLst>
            <a:ext uri="{FF2B5EF4-FFF2-40B4-BE49-F238E27FC236}">
              <a16:creationId xmlns:a16="http://schemas.microsoft.com/office/drawing/2014/main" id="{7CA647AD-79BC-4C14-85B7-0238C0196BCB}"/>
            </a:ext>
          </a:extLst>
        </xdr:cNvPr>
        <xdr:cNvSpPr txBox="1"/>
      </xdr:nvSpPr>
      <xdr:spPr>
        <a:xfrm>
          <a:off x="3655217" y="35719"/>
          <a:ext cx="8870158" cy="1262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t>Gjør dette:</a:t>
          </a:r>
        </a:p>
        <a:p>
          <a:r>
            <a:rPr lang="sv-SE" sz="1200"/>
            <a:t>Gjør A-oppgaven først og deretter B-oppgaven.</a:t>
          </a:r>
        </a:p>
        <a:p>
          <a:endParaRPr lang="sv-SE" sz="1200"/>
        </a:p>
        <a:p>
          <a:r>
            <a:rPr lang="sv-SE" sz="1200"/>
            <a:t>A - Slå fem slag med J7 mot en mållinje. Merk "carry" og "side" for hver slag.</a:t>
          </a:r>
        </a:p>
        <a:p>
          <a:endParaRPr lang="sv-SE" sz="1200"/>
        </a:p>
        <a:p>
          <a:r>
            <a:rPr lang="sv-SE" sz="1200"/>
            <a:t>B - Slå fem slag mot målet, og legg merke til "carry", "side" og alle Trackman-nummer på hvert slag.</a:t>
          </a:r>
        </a:p>
      </xdr:txBody>
    </xdr:sp>
    <xdr:clientData/>
  </xdr:twoCellAnchor>
  <xdr:twoCellAnchor>
    <xdr:from>
      <xdr:col>36</xdr:col>
      <xdr:colOff>47623</xdr:colOff>
      <xdr:row>1</xdr:row>
      <xdr:rowOff>35719</xdr:rowOff>
    </xdr:from>
    <xdr:to>
      <xdr:col>45</xdr:col>
      <xdr:colOff>11906</xdr:colOff>
      <xdr:row>7</xdr:row>
      <xdr:rowOff>154781</xdr:rowOff>
    </xdr:to>
    <xdr:sp macro="" textlink="">
      <xdr:nvSpPr>
        <xdr:cNvPr id="23" name="textruta 22">
          <a:extLst>
            <a:ext uri="{FF2B5EF4-FFF2-40B4-BE49-F238E27FC236}">
              <a16:creationId xmlns:a16="http://schemas.microsoft.com/office/drawing/2014/main" id="{EDD63FBE-5111-4567-A3F9-E4D1D16C63D0}"/>
            </a:ext>
          </a:extLst>
        </xdr:cNvPr>
        <xdr:cNvSpPr txBox="1"/>
      </xdr:nvSpPr>
      <xdr:spPr>
        <a:xfrm>
          <a:off x="3655217" y="35719"/>
          <a:ext cx="8870158" cy="1262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Gjør dette:</a:t>
          </a:r>
        </a:p>
        <a:p>
          <a:r>
            <a:rPr lang="sv-SE" sz="1100"/>
            <a:t>Gjør A-oppgaven først og deretter B-oppgaven.</a:t>
          </a:r>
        </a:p>
        <a:p>
          <a:endParaRPr lang="sv-SE" sz="1100"/>
        </a:p>
        <a:p>
          <a:r>
            <a:rPr lang="sv-SE" sz="1100"/>
            <a:t>A - </a:t>
          </a:r>
        </a:p>
        <a:p>
          <a:r>
            <a:rPr lang="sv-SE" sz="1100"/>
            <a:t>B - Slå fem slag mot målet, og legg merke til "carry", "side" og alle Trackman-nummer på hvert slag.</a:t>
          </a:r>
        </a:p>
      </xdr:txBody>
    </xdr:sp>
    <xdr:clientData/>
  </xdr:twoCellAnchor>
  <xdr:twoCellAnchor>
    <xdr:from>
      <xdr:col>0</xdr:col>
      <xdr:colOff>456733</xdr:colOff>
      <xdr:row>44</xdr:row>
      <xdr:rowOff>50964</xdr:rowOff>
    </xdr:from>
    <xdr:to>
      <xdr:col>7</xdr:col>
      <xdr:colOff>911954</xdr:colOff>
      <xdr:row>59</xdr:row>
      <xdr:rowOff>10885</xdr:rowOff>
    </xdr:to>
    <xdr:graphicFrame macro="">
      <xdr:nvGraphicFramePr>
        <xdr:cNvPr id="26" name="Diagram 25">
          <a:extLst>
            <a:ext uri="{FF2B5EF4-FFF2-40B4-BE49-F238E27FC236}">
              <a16:creationId xmlns:a16="http://schemas.microsoft.com/office/drawing/2014/main" id="{17F28F9B-AEAF-393D-E639-B7087C4919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49481</xdr:colOff>
      <xdr:row>44</xdr:row>
      <xdr:rowOff>30100</xdr:rowOff>
    </xdr:from>
    <xdr:to>
      <xdr:col>13</xdr:col>
      <xdr:colOff>690254</xdr:colOff>
      <xdr:row>58</xdr:row>
      <xdr:rowOff>180521</xdr:rowOff>
    </xdr:to>
    <xdr:graphicFrame macro="">
      <xdr:nvGraphicFramePr>
        <xdr:cNvPr id="27" name="Diagram 26">
          <a:extLst>
            <a:ext uri="{FF2B5EF4-FFF2-40B4-BE49-F238E27FC236}">
              <a16:creationId xmlns:a16="http://schemas.microsoft.com/office/drawing/2014/main" id="{05E37FD2-A980-4425-A78E-53040308BB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473640</xdr:colOff>
      <xdr:row>59</xdr:row>
      <xdr:rowOff>144868</xdr:rowOff>
    </xdr:from>
    <xdr:to>
      <xdr:col>7</xdr:col>
      <xdr:colOff>928861</xdr:colOff>
      <xdr:row>74</xdr:row>
      <xdr:rowOff>104789</xdr:rowOff>
    </xdr:to>
    <xdr:graphicFrame macro="">
      <xdr:nvGraphicFramePr>
        <xdr:cNvPr id="28" name="Diagram 27">
          <a:extLst>
            <a:ext uri="{FF2B5EF4-FFF2-40B4-BE49-F238E27FC236}">
              <a16:creationId xmlns:a16="http://schemas.microsoft.com/office/drawing/2014/main" id="{1FB769D7-4F85-484A-BB92-3297671EB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19118</xdr:colOff>
      <xdr:row>74</xdr:row>
      <xdr:rowOff>175298</xdr:rowOff>
    </xdr:from>
    <xdr:to>
      <xdr:col>13</xdr:col>
      <xdr:colOff>659891</xdr:colOff>
      <xdr:row>89</xdr:row>
      <xdr:rowOff>144744</xdr:rowOff>
    </xdr:to>
    <xdr:graphicFrame macro="">
      <xdr:nvGraphicFramePr>
        <xdr:cNvPr id="29" name="Diagram 28">
          <a:extLst>
            <a:ext uri="{FF2B5EF4-FFF2-40B4-BE49-F238E27FC236}">
              <a16:creationId xmlns:a16="http://schemas.microsoft.com/office/drawing/2014/main" id="{11DB9537-708B-49B2-89F8-E07F9AF4D1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517759</xdr:colOff>
      <xdr:row>74</xdr:row>
      <xdr:rowOff>169608</xdr:rowOff>
    </xdr:from>
    <xdr:to>
      <xdr:col>7</xdr:col>
      <xdr:colOff>972980</xdr:colOff>
      <xdr:row>89</xdr:row>
      <xdr:rowOff>129529</xdr:rowOff>
    </xdr:to>
    <xdr:graphicFrame macro="">
      <xdr:nvGraphicFramePr>
        <xdr:cNvPr id="30" name="Diagram 29">
          <a:extLst>
            <a:ext uri="{FF2B5EF4-FFF2-40B4-BE49-F238E27FC236}">
              <a16:creationId xmlns:a16="http://schemas.microsoft.com/office/drawing/2014/main" id="{F21D2271-75BF-4B64-9716-B3706FADB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111280</xdr:colOff>
      <xdr:row>45</xdr:row>
      <xdr:rowOff>75613</xdr:rowOff>
    </xdr:from>
    <xdr:to>
      <xdr:col>24</xdr:col>
      <xdr:colOff>648228</xdr:colOff>
      <xdr:row>57</xdr:row>
      <xdr:rowOff>59531</xdr:rowOff>
    </xdr:to>
    <xdr:graphicFrame macro="">
      <xdr:nvGraphicFramePr>
        <xdr:cNvPr id="31" name="Diagram 30">
          <a:extLst>
            <a:ext uri="{FF2B5EF4-FFF2-40B4-BE49-F238E27FC236}">
              <a16:creationId xmlns:a16="http://schemas.microsoft.com/office/drawing/2014/main" id="{77B7A72F-16AE-446A-8DC5-1BF98B376A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xdr:col>
      <xdr:colOff>809626</xdr:colOff>
      <xdr:row>45</xdr:row>
      <xdr:rowOff>65027</xdr:rowOff>
    </xdr:from>
    <xdr:to>
      <xdr:col>29</xdr:col>
      <xdr:colOff>1164432</xdr:colOff>
      <xdr:row>57</xdr:row>
      <xdr:rowOff>59531</xdr:rowOff>
    </xdr:to>
    <xdr:graphicFrame macro="">
      <xdr:nvGraphicFramePr>
        <xdr:cNvPr id="32" name="Diagram 31">
          <a:extLst>
            <a:ext uri="{FF2B5EF4-FFF2-40B4-BE49-F238E27FC236}">
              <a16:creationId xmlns:a16="http://schemas.microsoft.com/office/drawing/2014/main" id="{4C71EB3A-2F6D-4829-B9FA-F6AEB93553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165451</xdr:colOff>
      <xdr:row>58</xdr:row>
      <xdr:rowOff>16147</xdr:rowOff>
    </xdr:from>
    <xdr:to>
      <xdr:col>24</xdr:col>
      <xdr:colOff>654844</xdr:colOff>
      <xdr:row>70</xdr:row>
      <xdr:rowOff>178595</xdr:rowOff>
    </xdr:to>
    <xdr:graphicFrame macro="">
      <xdr:nvGraphicFramePr>
        <xdr:cNvPr id="33" name="Diagram 32">
          <a:extLst>
            <a:ext uri="{FF2B5EF4-FFF2-40B4-BE49-F238E27FC236}">
              <a16:creationId xmlns:a16="http://schemas.microsoft.com/office/drawing/2014/main" id="{D2760918-8DF5-4586-B608-EA297B70CD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24</xdr:col>
      <xdr:colOff>819310</xdr:colOff>
      <xdr:row>71</xdr:row>
      <xdr:rowOff>154726</xdr:rowOff>
    </xdr:from>
    <xdr:to>
      <xdr:col>30</xdr:col>
      <xdr:colOff>48683</xdr:colOff>
      <xdr:row>85</xdr:row>
      <xdr:rowOff>15081</xdr:rowOff>
    </xdr:to>
    <xdr:graphicFrame macro="">
      <xdr:nvGraphicFramePr>
        <xdr:cNvPr id="34" name="Diagram 33">
          <a:extLst>
            <a:ext uri="{FF2B5EF4-FFF2-40B4-BE49-F238E27FC236}">
              <a16:creationId xmlns:a16="http://schemas.microsoft.com/office/drawing/2014/main" id="{74650307-43C3-4DA8-BF59-8271720EBC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134165</xdr:colOff>
      <xdr:row>71</xdr:row>
      <xdr:rowOff>174230</xdr:rowOff>
    </xdr:from>
    <xdr:to>
      <xdr:col>24</xdr:col>
      <xdr:colOff>674688</xdr:colOff>
      <xdr:row>84</xdr:row>
      <xdr:rowOff>160073</xdr:rowOff>
    </xdr:to>
    <xdr:graphicFrame macro="">
      <xdr:nvGraphicFramePr>
        <xdr:cNvPr id="35" name="Diagram 34">
          <a:extLst>
            <a:ext uri="{FF2B5EF4-FFF2-40B4-BE49-F238E27FC236}">
              <a16:creationId xmlns:a16="http://schemas.microsoft.com/office/drawing/2014/main" id="{92304565-D23B-4946-95C4-730E00F0CB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32</xdr:col>
      <xdr:colOff>7936</xdr:colOff>
      <xdr:row>38</xdr:row>
      <xdr:rowOff>51595</xdr:rowOff>
    </xdr:from>
    <xdr:to>
      <xdr:col>40</xdr:col>
      <xdr:colOff>71436</xdr:colOff>
      <xdr:row>52</xdr:row>
      <xdr:rowOff>1</xdr:rowOff>
    </xdr:to>
    <xdr:graphicFrame macro="">
      <xdr:nvGraphicFramePr>
        <xdr:cNvPr id="36" name="Diagram 35">
          <a:extLst>
            <a:ext uri="{FF2B5EF4-FFF2-40B4-BE49-F238E27FC236}">
              <a16:creationId xmlns:a16="http://schemas.microsoft.com/office/drawing/2014/main" id="{B0E8D04D-E2F1-45FC-959B-9B8201EB6B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40</xdr:col>
      <xdr:colOff>214311</xdr:colOff>
      <xdr:row>38</xdr:row>
      <xdr:rowOff>67469</xdr:rowOff>
    </xdr:from>
    <xdr:to>
      <xdr:col>45</xdr:col>
      <xdr:colOff>30460</xdr:colOff>
      <xdr:row>52</xdr:row>
      <xdr:rowOff>83345</xdr:rowOff>
    </xdr:to>
    <xdr:graphicFrame macro="">
      <xdr:nvGraphicFramePr>
        <xdr:cNvPr id="37" name="Diagram 36">
          <a:extLst>
            <a:ext uri="{FF2B5EF4-FFF2-40B4-BE49-F238E27FC236}">
              <a16:creationId xmlns:a16="http://schemas.microsoft.com/office/drawing/2014/main" id="{225FC061-63AA-4566-95B6-52C3936E41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32</xdr:col>
      <xdr:colOff>47624</xdr:colOff>
      <xdr:row>53</xdr:row>
      <xdr:rowOff>23813</xdr:rowOff>
    </xdr:from>
    <xdr:to>
      <xdr:col>40</xdr:col>
      <xdr:colOff>35718</xdr:colOff>
      <xdr:row>67</xdr:row>
      <xdr:rowOff>1</xdr:rowOff>
    </xdr:to>
    <xdr:graphicFrame macro="">
      <xdr:nvGraphicFramePr>
        <xdr:cNvPr id="38" name="Diagram 37">
          <a:extLst>
            <a:ext uri="{FF2B5EF4-FFF2-40B4-BE49-F238E27FC236}">
              <a16:creationId xmlns:a16="http://schemas.microsoft.com/office/drawing/2014/main" id="{C0B26690-67B7-4171-8BA4-CAE47AD2A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40</xdr:col>
      <xdr:colOff>154781</xdr:colOff>
      <xdr:row>67</xdr:row>
      <xdr:rowOff>125412</xdr:rowOff>
    </xdr:from>
    <xdr:to>
      <xdr:col>45</xdr:col>
      <xdr:colOff>70943</xdr:colOff>
      <xdr:row>81</xdr:row>
      <xdr:rowOff>35718</xdr:rowOff>
    </xdr:to>
    <xdr:graphicFrame macro="">
      <xdr:nvGraphicFramePr>
        <xdr:cNvPr id="39" name="Diagram 38">
          <a:extLst>
            <a:ext uri="{FF2B5EF4-FFF2-40B4-BE49-F238E27FC236}">
              <a16:creationId xmlns:a16="http://schemas.microsoft.com/office/drawing/2014/main" id="{D0F8BDEC-E175-4DD7-A122-D83FE130C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32</xdr:col>
      <xdr:colOff>51594</xdr:colOff>
      <xdr:row>67</xdr:row>
      <xdr:rowOff>107157</xdr:rowOff>
    </xdr:from>
    <xdr:to>
      <xdr:col>40</xdr:col>
      <xdr:colOff>23812</xdr:colOff>
      <xdr:row>81</xdr:row>
      <xdr:rowOff>83345</xdr:rowOff>
    </xdr:to>
    <xdr:graphicFrame macro="">
      <xdr:nvGraphicFramePr>
        <xdr:cNvPr id="40" name="Diagram 39">
          <a:extLst>
            <a:ext uri="{FF2B5EF4-FFF2-40B4-BE49-F238E27FC236}">
              <a16:creationId xmlns:a16="http://schemas.microsoft.com/office/drawing/2014/main" id="{C572F55F-1E36-479C-9055-6511303375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32</xdr:col>
      <xdr:colOff>23813</xdr:colOff>
      <xdr:row>15</xdr:row>
      <xdr:rowOff>84667</xdr:rowOff>
    </xdr:from>
    <xdr:to>
      <xdr:col>45</xdr:col>
      <xdr:colOff>0</xdr:colOff>
      <xdr:row>37</xdr:row>
      <xdr:rowOff>25135</xdr:rowOff>
    </xdr:to>
    <xdr:graphicFrame macro="">
      <xdr:nvGraphicFramePr>
        <xdr:cNvPr id="2" name="Diagram 9">
          <a:extLst>
            <a:ext uri="{FF2B5EF4-FFF2-40B4-BE49-F238E27FC236}">
              <a16:creationId xmlns:a16="http://schemas.microsoft.com/office/drawing/2014/main" id="{E2CA7EF6-17D8-4CAF-B117-B35A62493A0A}"/>
            </a:ext>
            <a:ext uri="{147F2762-F138-4A5C-976F-8EAC2B608ADB}">
              <a16:predDERef xmlns:a16="http://schemas.microsoft.com/office/drawing/2014/main" pred="{6C7AEFC1-34A6-9C25-810B-925891C55E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0</xdr:colOff>
      <xdr:row>60</xdr:row>
      <xdr:rowOff>0</xdr:rowOff>
    </xdr:from>
    <xdr:to>
      <xdr:col>13</xdr:col>
      <xdr:colOff>647700</xdr:colOff>
      <xdr:row>74</xdr:row>
      <xdr:rowOff>140896</xdr:rowOff>
    </xdr:to>
    <xdr:graphicFrame macro="">
      <xdr:nvGraphicFramePr>
        <xdr:cNvPr id="3" name="Diagram 2">
          <a:extLst>
            <a:ext uri="{FF2B5EF4-FFF2-40B4-BE49-F238E27FC236}">
              <a16:creationId xmlns:a16="http://schemas.microsoft.com/office/drawing/2014/main" id="{0CDB9AA0-FCE7-4622-8639-7128E73313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24</xdr:col>
      <xdr:colOff>812007</xdr:colOff>
      <xdr:row>58</xdr:row>
      <xdr:rowOff>9525</xdr:rowOff>
    </xdr:from>
    <xdr:to>
      <xdr:col>29</xdr:col>
      <xdr:colOff>1178718</xdr:colOff>
      <xdr:row>71</xdr:row>
      <xdr:rowOff>11906</xdr:rowOff>
    </xdr:to>
    <xdr:graphicFrame macro="">
      <xdr:nvGraphicFramePr>
        <xdr:cNvPr id="4" name="Diagram 3">
          <a:extLst>
            <a:ext uri="{FF2B5EF4-FFF2-40B4-BE49-F238E27FC236}">
              <a16:creationId xmlns:a16="http://schemas.microsoft.com/office/drawing/2014/main" id="{A9654129-B834-49E0-9459-55897EA7FE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40</xdr:col>
      <xdr:colOff>166687</xdr:colOff>
      <xdr:row>53</xdr:row>
      <xdr:rowOff>73819</xdr:rowOff>
    </xdr:from>
    <xdr:to>
      <xdr:col>45</xdr:col>
      <xdr:colOff>54768</xdr:colOff>
      <xdr:row>66</xdr:row>
      <xdr:rowOff>178594</xdr:rowOff>
    </xdr:to>
    <xdr:graphicFrame macro="">
      <xdr:nvGraphicFramePr>
        <xdr:cNvPr id="5" name="Diagram 4">
          <a:extLst>
            <a:ext uri="{FF2B5EF4-FFF2-40B4-BE49-F238E27FC236}">
              <a16:creationId xmlns:a16="http://schemas.microsoft.com/office/drawing/2014/main" id="{12337C1D-CCB4-4928-BFAF-2083C2A9D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309562</xdr:colOff>
      <xdr:row>0</xdr:row>
      <xdr:rowOff>214311</xdr:rowOff>
    </xdr:from>
    <xdr:to>
      <xdr:col>22</xdr:col>
      <xdr:colOff>321467</xdr:colOff>
      <xdr:row>22</xdr:row>
      <xdr:rowOff>107155</xdr:rowOff>
    </xdr:to>
    <xdr:sp macro="" textlink="">
      <xdr:nvSpPr>
        <xdr:cNvPr id="5" name="textruta 1">
          <a:extLst>
            <a:ext uri="{FF2B5EF4-FFF2-40B4-BE49-F238E27FC236}">
              <a16:creationId xmlns:a16="http://schemas.microsoft.com/office/drawing/2014/main" id="{2AAD947C-A430-2FB9-09AC-F9CDD27A07C0}"/>
            </a:ext>
          </a:extLst>
        </xdr:cNvPr>
        <xdr:cNvSpPr txBox="1"/>
      </xdr:nvSpPr>
      <xdr:spPr>
        <a:xfrm>
          <a:off x="19419093" y="214311"/>
          <a:ext cx="3214687" cy="566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a:t>Gjør Teknikktesten der du får fram spredningen på slagene dine og Trackman-tallene dine. </a:t>
          </a:r>
        </a:p>
        <a:p>
          <a:endParaRPr lang="sv-SE" sz="1600"/>
        </a:p>
        <a:p>
          <a:r>
            <a:rPr lang="sv-SE" sz="1600"/>
            <a:t>Sammen med din spillstatistikk (UpGame) og dine egne erfaringer bør du ha et godt bilde av hva du trenger å endre på for å få lavere scorer. </a:t>
          </a:r>
        </a:p>
        <a:p>
          <a:endParaRPr lang="sv-SE" sz="1600"/>
        </a:p>
        <a:p>
          <a:r>
            <a:rPr lang="sv-SE" sz="1600"/>
            <a:t>Med 3D-målingen og det vi kan analysere med video, gjelder det å komme fram til noen gode ting som skal gjøre endringen. Det er disse som kalles ITO (Individuelle Tekniske Oppgaver). </a:t>
          </a:r>
        </a:p>
        <a:p>
          <a:endParaRPr lang="sv-SE" sz="1600"/>
        </a:p>
        <a:p>
          <a:r>
            <a:rPr lang="sv-SE" sz="1600"/>
            <a:t>Du trenger treningsmetoder for å trene inn dine ITO-er. Disse skal være med i treningsøkter som du gjennomfører i henhold til din treningsplanlegging.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590550</xdr:colOff>
      <xdr:row>17</xdr:row>
      <xdr:rowOff>157162</xdr:rowOff>
    </xdr:from>
    <xdr:to>
      <xdr:col>20</xdr:col>
      <xdr:colOff>0</xdr:colOff>
      <xdr:row>33</xdr:row>
      <xdr:rowOff>76200</xdr:rowOff>
    </xdr:to>
    <xdr:graphicFrame macro="">
      <xdr:nvGraphicFramePr>
        <xdr:cNvPr id="3" name="Diagram 2">
          <a:extLst>
            <a:ext uri="{FF2B5EF4-FFF2-40B4-BE49-F238E27FC236}">
              <a16:creationId xmlns:a16="http://schemas.microsoft.com/office/drawing/2014/main" id="{B229B56B-7C53-5211-0535-730F520706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9526</xdr:colOff>
      <xdr:row>9</xdr:row>
      <xdr:rowOff>19050</xdr:rowOff>
    </xdr:from>
    <xdr:to>
      <xdr:col>9</xdr:col>
      <xdr:colOff>504826</xdr:colOff>
      <xdr:row>14</xdr:row>
      <xdr:rowOff>28575</xdr:rowOff>
    </xdr:to>
    <xdr:sp macro="" textlink="">
      <xdr:nvSpPr>
        <xdr:cNvPr id="2" name="textruta 1">
          <a:extLst>
            <a:ext uri="{FF2B5EF4-FFF2-40B4-BE49-F238E27FC236}">
              <a16:creationId xmlns:a16="http://schemas.microsoft.com/office/drawing/2014/main" id="{2320AE24-280D-A061-4CAD-2E4EFF33E0E4}"/>
            </a:ext>
          </a:extLst>
        </xdr:cNvPr>
        <xdr:cNvSpPr txBox="1"/>
      </xdr:nvSpPr>
      <xdr:spPr>
        <a:xfrm>
          <a:off x="8496301" y="3790950"/>
          <a:ext cx="171450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Vurderingsmal:</a:t>
          </a:r>
          <a:endParaRPr lang="sv-SE" sz="1100" b="1">
            <a:solidFill>
              <a:schemeClr val="dk1"/>
            </a:solidFill>
            <a:effectLst/>
            <a:latin typeface="+mn-lt"/>
            <a:ea typeface="+mn-ea"/>
            <a:cs typeface="+mn-cs"/>
          </a:endParaRPr>
        </a:p>
        <a:p>
          <a:pPr lvl="0"/>
          <a:r>
            <a:rPr lang="nb-NO" sz="1100">
              <a:solidFill>
                <a:schemeClr val="dk1"/>
              </a:solidFill>
              <a:effectLst/>
              <a:latin typeface="+mn-lt"/>
              <a:ea typeface="+mn-ea"/>
              <a:cs typeface="+mn-cs"/>
            </a:rPr>
            <a:t>1. Mye å forbedre</a:t>
          </a:r>
          <a:endParaRPr lang="sv-SE" sz="1100">
            <a:solidFill>
              <a:schemeClr val="dk1"/>
            </a:solidFill>
            <a:effectLst/>
            <a:latin typeface="+mn-lt"/>
            <a:ea typeface="+mn-ea"/>
            <a:cs typeface="+mn-cs"/>
          </a:endParaRPr>
        </a:p>
        <a:p>
          <a:pPr lvl="0"/>
          <a:r>
            <a:rPr lang="nb-NO" sz="1100">
              <a:solidFill>
                <a:schemeClr val="dk1"/>
              </a:solidFill>
              <a:effectLst/>
              <a:latin typeface="+mn-lt"/>
              <a:ea typeface="+mn-ea"/>
              <a:cs typeface="+mn-cs"/>
            </a:rPr>
            <a:t>2. Noen ting å forbedre</a:t>
          </a:r>
          <a:endParaRPr lang="sv-SE" sz="1100">
            <a:solidFill>
              <a:schemeClr val="dk1"/>
            </a:solidFill>
            <a:effectLst/>
            <a:latin typeface="+mn-lt"/>
            <a:ea typeface="+mn-ea"/>
            <a:cs typeface="+mn-cs"/>
          </a:endParaRPr>
        </a:p>
        <a:p>
          <a:pPr lvl="0"/>
          <a:r>
            <a:rPr lang="nb-NO" sz="1100">
              <a:solidFill>
                <a:schemeClr val="dk1"/>
              </a:solidFill>
              <a:effectLst/>
              <a:latin typeface="+mn-lt"/>
              <a:ea typeface="+mn-ea"/>
              <a:cs typeface="+mn-cs"/>
            </a:rPr>
            <a:t>3. God på nesten alt</a:t>
          </a:r>
          <a:endParaRPr lang="sv-SE" sz="1100">
            <a:solidFill>
              <a:schemeClr val="dk1"/>
            </a:solidFill>
            <a:effectLst/>
            <a:latin typeface="+mn-lt"/>
            <a:ea typeface="+mn-ea"/>
            <a:cs typeface="+mn-cs"/>
          </a:endParaRPr>
        </a:p>
        <a:p>
          <a:pPr lvl="0"/>
          <a:r>
            <a:rPr lang="nb-NO" sz="1100">
              <a:solidFill>
                <a:schemeClr val="dk1"/>
              </a:solidFill>
              <a:effectLst/>
              <a:latin typeface="+mn-lt"/>
              <a:ea typeface="+mn-ea"/>
              <a:cs typeface="+mn-cs"/>
            </a:rPr>
            <a:t>4. Jeg når et nivå som de beste i Europa (junior)</a:t>
          </a:r>
          <a:endParaRPr lang="sv-SE" sz="1100">
            <a:solidFill>
              <a:schemeClr val="dk1"/>
            </a:solidFill>
            <a:effectLst/>
            <a:latin typeface="+mn-lt"/>
            <a:ea typeface="+mn-ea"/>
            <a:cs typeface="+mn-cs"/>
          </a:endParaRPr>
        </a:p>
        <a:p>
          <a:endParaRPr lang="sv-SE" sz="1100"/>
        </a:p>
      </xdr:txBody>
    </xdr:sp>
    <xdr:clientData/>
  </xdr:twoCellAnchor>
  <xdr:twoCellAnchor>
    <xdr:from>
      <xdr:col>2</xdr:col>
      <xdr:colOff>152401</xdr:colOff>
      <xdr:row>31</xdr:row>
      <xdr:rowOff>28575</xdr:rowOff>
    </xdr:from>
    <xdr:to>
      <xdr:col>7</xdr:col>
      <xdr:colOff>133351</xdr:colOff>
      <xdr:row>37</xdr:row>
      <xdr:rowOff>190500</xdr:rowOff>
    </xdr:to>
    <xdr:sp macro="" textlink="">
      <xdr:nvSpPr>
        <xdr:cNvPr id="3" name="textruta 2">
          <a:extLst>
            <a:ext uri="{FF2B5EF4-FFF2-40B4-BE49-F238E27FC236}">
              <a16:creationId xmlns:a16="http://schemas.microsoft.com/office/drawing/2014/main" id="{F9A5EBEF-A8CC-4AB9-B88D-69DF27C0033B}"/>
            </a:ext>
          </a:extLst>
        </xdr:cNvPr>
        <xdr:cNvSpPr txBox="1"/>
      </xdr:nvSpPr>
      <xdr:spPr>
        <a:xfrm>
          <a:off x="6791326" y="8820150"/>
          <a:ext cx="1828800" cy="207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Neste trinn</a:t>
          </a:r>
        </a:p>
        <a:p>
          <a:r>
            <a:rPr lang="nb-NO" sz="1100">
              <a:solidFill>
                <a:schemeClr val="dk1"/>
              </a:solidFill>
              <a:effectLst/>
              <a:latin typeface="+mn-lt"/>
              <a:ea typeface="+mn-ea"/>
              <a:cs typeface="+mn-cs"/>
            </a:rPr>
            <a:t>De tingene du har funnet som viktige, skal du ta med deg som viktige elementer i neste steg.</a:t>
          </a:r>
          <a:r>
            <a:rPr lang="nb-NO" sz="1100" baseline="0">
              <a:solidFill>
                <a:schemeClr val="dk1"/>
              </a:solidFill>
              <a:effectLst/>
              <a:latin typeface="+mn-lt"/>
              <a:ea typeface="+mn-ea"/>
              <a:cs typeface="+mn-cs"/>
            </a:rPr>
            <a:t> (4. Prosessmål).</a:t>
          </a:r>
          <a:endParaRPr lang="sv-SE" sz="1100">
            <a:solidFill>
              <a:schemeClr val="dk1"/>
            </a:solidFill>
            <a:effectLst/>
            <a:latin typeface="+mn-lt"/>
            <a:ea typeface="+mn-ea"/>
            <a:cs typeface="+mn-cs"/>
          </a:endParaRPr>
        </a:p>
        <a:p>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541338</xdr:colOff>
      <xdr:row>0</xdr:row>
      <xdr:rowOff>169863</xdr:rowOff>
    </xdr:from>
    <xdr:ext cx="4572000" cy="2533650"/>
    <xdr:sp macro="" textlink="">
      <xdr:nvSpPr>
        <xdr:cNvPr id="4" name="Shape 4">
          <a:extLst>
            <a:ext uri="{FF2B5EF4-FFF2-40B4-BE49-F238E27FC236}">
              <a16:creationId xmlns:a16="http://schemas.microsoft.com/office/drawing/2014/main" id="{00000000-0008-0000-0400-000004000000}"/>
            </a:ext>
          </a:extLst>
        </xdr:cNvPr>
        <xdr:cNvSpPr txBox="1"/>
      </xdr:nvSpPr>
      <xdr:spPr>
        <a:xfrm>
          <a:off x="11098213" y="169863"/>
          <a:ext cx="4572000" cy="2533650"/>
        </a:xfrm>
        <a:prstGeom prst="rect">
          <a:avLst/>
        </a:prstGeom>
        <a:solidFill>
          <a:schemeClr val="lt2"/>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mn-lt"/>
              <a:ea typeface="+mn-ea"/>
              <a:cs typeface="+mn-cs"/>
              <a:sym typeface="Calibri"/>
            </a:rPr>
            <a:t>Kommentarer</a:t>
          </a:r>
        </a:p>
        <a:p>
          <a:pPr marL="0" lvl="0" indent="0" algn="l" rtl="0">
            <a:spcBef>
              <a:spcPts val="0"/>
            </a:spcBef>
            <a:spcAft>
              <a:spcPts val="0"/>
            </a:spcAft>
            <a:buNone/>
          </a:pPr>
          <a:r>
            <a:rPr lang="en-US" sz="1400" b="0">
              <a:solidFill>
                <a:schemeClr val="dk1"/>
              </a:solidFill>
              <a:latin typeface="+mn-lt"/>
              <a:ea typeface="+mn-ea"/>
              <a:cs typeface="+mn-cs"/>
              <a:sym typeface="Calibri"/>
            </a:rPr>
            <a:t>-X  celler er for spillere å legge inn data</a:t>
          </a:r>
        </a:p>
        <a:p>
          <a:pPr marL="0" lvl="0" indent="0" algn="l" rtl="0">
            <a:spcBef>
              <a:spcPts val="0"/>
            </a:spcBef>
            <a:spcAft>
              <a:spcPts val="0"/>
            </a:spcAft>
            <a:buNone/>
          </a:pPr>
          <a:r>
            <a:rPr lang="en-US" sz="1400" b="0">
              <a:solidFill>
                <a:schemeClr val="dk1"/>
              </a:solidFill>
              <a:latin typeface="+mn-lt"/>
              <a:ea typeface="+mn-ea"/>
              <a:cs typeface="+mn-cs"/>
              <a:sym typeface="Calibri"/>
            </a:rPr>
            <a:t>- Grå celler er for oppdateringer hvert kvartal (tre måneder) i løpet av sesongen</a:t>
          </a:r>
        </a:p>
        <a:p>
          <a:pPr marL="0" lvl="0" indent="0" algn="l" rtl="0">
            <a:spcBef>
              <a:spcPts val="0"/>
            </a:spcBef>
            <a:spcAft>
              <a:spcPts val="0"/>
            </a:spcAft>
            <a:buNone/>
          </a:pPr>
          <a:r>
            <a:rPr lang="en-US" sz="1400" b="0">
              <a:solidFill>
                <a:schemeClr val="dk1"/>
              </a:solidFill>
              <a:latin typeface="+mn-lt"/>
              <a:ea typeface="+mn-ea"/>
              <a:cs typeface="+mn-cs"/>
              <a:sym typeface="Calibri"/>
            </a:rPr>
            <a:t>- Det er ikke nødvendig å fullføre all statistikk</a:t>
          </a:r>
          <a:endParaRPr sz="1400" b="0"/>
        </a:p>
      </xdr:txBody>
    </xdr:sp>
    <xdr:clientData fLocksWithSheet="0"/>
  </xdr:oneCellAnchor>
  <xdr:twoCellAnchor editAs="oneCell">
    <xdr:from>
      <xdr:col>12</xdr:col>
      <xdr:colOff>7327</xdr:colOff>
      <xdr:row>16</xdr:row>
      <xdr:rowOff>249117</xdr:rowOff>
    </xdr:from>
    <xdr:to>
      <xdr:col>13</xdr:col>
      <xdr:colOff>5248584</xdr:colOff>
      <xdr:row>32</xdr:row>
      <xdr:rowOff>141563</xdr:rowOff>
    </xdr:to>
    <xdr:pic>
      <xdr:nvPicPr>
        <xdr:cNvPr id="3" name="Bildobjekt 2">
          <a:extLst>
            <a:ext uri="{FF2B5EF4-FFF2-40B4-BE49-F238E27FC236}">
              <a16:creationId xmlns:a16="http://schemas.microsoft.com/office/drawing/2014/main" id="{4B6EB48C-AD34-F993-21F6-7E39706B2E3F}"/>
            </a:ext>
          </a:extLst>
        </xdr:cNvPr>
        <xdr:cNvPicPr>
          <a:picLocks noChangeAspect="1"/>
        </xdr:cNvPicPr>
      </xdr:nvPicPr>
      <xdr:blipFill>
        <a:blip xmlns:r="http://schemas.openxmlformats.org/officeDocument/2006/relationships" r:embed="rId1"/>
        <a:stretch>
          <a:fillRect/>
        </a:stretch>
      </xdr:blipFill>
      <xdr:spPr>
        <a:xfrm>
          <a:off x="11144250" y="6301155"/>
          <a:ext cx="5871372" cy="41713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27</xdr:row>
      <xdr:rowOff>0</xdr:rowOff>
    </xdr:from>
    <xdr:to>
      <xdr:col>2</xdr:col>
      <xdr:colOff>2605088</xdr:colOff>
      <xdr:row>39</xdr:row>
      <xdr:rowOff>73025</xdr:rowOff>
    </xdr:to>
    <xdr:sp macro="" textlink="">
      <xdr:nvSpPr>
        <xdr:cNvPr id="3" name="textruta 2">
          <a:extLst>
            <a:ext uri="{FF2B5EF4-FFF2-40B4-BE49-F238E27FC236}">
              <a16:creationId xmlns:a16="http://schemas.microsoft.com/office/drawing/2014/main" id="{E56AA001-C8E4-4503-AC3D-9A7C57BA6D7B}"/>
            </a:ext>
          </a:extLst>
        </xdr:cNvPr>
        <xdr:cNvSpPr txBox="1"/>
      </xdr:nvSpPr>
      <xdr:spPr>
        <a:xfrm>
          <a:off x="0" y="5151438"/>
          <a:ext cx="4970463" cy="2263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2000" b="1">
              <a:solidFill>
                <a:srgbClr val="FF0000"/>
              </a:solidFill>
            </a:rPr>
            <a:t>Du blir (prestasjoner) det du gjør med tiden din! Planlegg i små trinn (prosesser).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243418</xdr:colOff>
      <xdr:row>10</xdr:row>
      <xdr:rowOff>173036</xdr:rowOff>
    </xdr:from>
    <xdr:to>
      <xdr:col>29</xdr:col>
      <xdr:colOff>125943</xdr:colOff>
      <xdr:row>53</xdr:row>
      <xdr:rowOff>188104</xdr:rowOff>
    </xdr:to>
    <xdr:pic>
      <xdr:nvPicPr>
        <xdr:cNvPr id="2" name="Bildobjekt 1">
          <a:extLst>
            <a:ext uri="{FF2B5EF4-FFF2-40B4-BE49-F238E27FC236}">
              <a16:creationId xmlns:a16="http://schemas.microsoft.com/office/drawing/2014/main" id="{742602BD-0D43-4C20-BAB1-DBB7C98D9E9C}"/>
            </a:ext>
          </a:extLst>
        </xdr:cNvPr>
        <xdr:cNvPicPr>
          <a:picLocks noChangeAspect="1"/>
        </xdr:cNvPicPr>
      </xdr:nvPicPr>
      <xdr:blipFill>
        <a:blip xmlns:r="http://schemas.openxmlformats.org/officeDocument/2006/relationships" r:embed="rId1"/>
        <a:stretch>
          <a:fillRect/>
        </a:stretch>
      </xdr:blipFill>
      <xdr:spPr>
        <a:xfrm>
          <a:off x="2084918" y="2109786"/>
          <a:ext cx="7597775" cy="8248901"/>
        </a:xfrm>
        <a:prstGeom prst="rect">
          <a:avLst/>
        </a:prstGeom>
      </xdr:spPr>
    </xdr:pic>
    <xdr:clientData/>
  </xdr:twoCellAnchor>
  <xdr:twoCellAnchor>
    <xdr:from>
      <xdr:col>29</xdr:col>
      <xdr:colOff>243416</xdr:colOff>
      <xdr:row>8</xdr:row>
      <xdr:rowOff>187854</xdr:rowOff>
    </xdr:from>
    <xdr:to>
      <xdr:col>47</xdr:col>
      <xdr:colOff>71966</xdr:colOff>
      <xdr:row>15</xdr:row>
      <xdr:rowOff>68791</xdr:rowOff>
    </xdr:to>
    <xdr:sp macro="" textlink="">
      <xdr:nvSpPr>
        <xdr:cNvPr id="6" name="textruta 4">
          <a:extLst>
            <a:ext uri="{FF2B5EF4-FFF2-40B4-BE49-F238E27FC236}">
              <a16:creationId xmlns:a16="http://schemas.microsoft.com/office/drawing/2014/main" id="{6A8FF13B-F26D-4AEB-9236-138CAB3A7719}"/>
            </a:ext>
          </a:extLst>
        </xdr:cNvPr>
        <xdr:cNvSpPr txBox="1"/>
      </xdr:nvSpPr>
      <xdr:spPr>
        <a:xfrm>
          <a:off x="9800166" y="1743604"/>
          <a:ext cx="4972050" cy="1214437"/>
        </a:xfrm>
        <a:prstGeom prst="rect">
          <a:avLst/>
        </a:prstGeom>
        <a:solidFill>
          <a:srgbClr val="FFFFFF"/>
        </a:solidFill>
        <a:ln w="9525" cmpd="sng">
          <a:solidFill>
            <a:srgbClr val="FFFFFF">
              <a:shade val="50000"/>
            </a:srgb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2000" b="1" i="0" u="none" strike="noStrike" kern="0" cap="none" spc="0" normalizeH="0" baseline="0" noProof="0">
              <a:ln>
                <a:noFill/>
              </a:ln>
              <a:solidFill>
                <a:srgbClr val="FF0000"/>
              </a:solidFill>
              <a:effectLst/>
              <a:uLnTx/>
              <a:uFillTx/>
              <a:latin typeface="+mn-lt"/>
              <a:cs typeface="+mn-cs"/>
            </a:rPr>
            <a:t>Lag en årsplan slik at når du lager arbeid med prosessene dine. Du trenger planlegging av brukeropplæring og Pyramiden som formel.</a:t>
          </a:r>
        </a:p>
      </xdr:txBody>
    </xdr:sp>
    <xdr:clientData/>
  </xdr:twoCellAnchor>
  <xdr:twoCellAnchor>
    <xdr:from>
      <xdr:col>2</xdr:col>
      <xdr:colOff>230186</xdr:colOff>
      <xdr:row>8</xdr:row>
      <xdr:rowOff>127000</xdr:rowOff>
    </xdr:from>
    <xdr:to>
      <xdr:col>29</xdr:col>
      <xdr:colOff>71437</xdr:colOff>
      <xdr:row>10</xdr:row>
      <xdr:rowOff>71437</xdr:rowOff>
    </xdr:to>
    <xdr:sp macro="" textlink="">
      <xdr:nvSpPr>
        <xdr:cNvPr id="3" name="textruta 2">
          <a:extLst>
            <a:ext uri="{FF2B5EF4-FFF2-40B4-BE49-F238E27FC236}">
              <a16:creationId xmlns:a16="http://schemas.microsoft.com/office/drawing/2014/main" id="{68061DAA-5690-498D-9370-128AF0AC8370}"/>
            </a:ext>
          </a:extLst>
        </xdr:cNvPr>
        <xdr:cNvSpPr txBox="1"/>
      </xdr:nvSpPr>
      <xdr:spPr>
        <a:xfrm>
          <a:off x="2071686" y="1682750"/>
          <a:ext cx="7556501" cy="325437"/>
        </a:xfrm>
        <a:prstGeom prst="rect">
          <a:avLst/>
        </a:prstGeom>
        <a:solidFill>
          <a:srgbClr val="FFFFFF"/>
        </a:solidFill>
        <a:ln w="9525" cmpd="sng">
          <a:solidFill>
            <a:srgbClr val="FFFFFF">
              <a:shade val="50000"/>
            </a:srgb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2000" b="1" i="0" u="none" strike="noStrike" kern="0" cap="none" spc="0" normalizeH="0" baseline="0" noProof="0">
              <a:ln>
                <a:noFill/>
              </a:ln>
              <a:solidFill>
                <a:srgbClr val="FF0000"/>
              </a:solidFill>
              <a:effectLst/>
              <a:uLnTx/>
              <a:uFillTx/>
              <a:latin typeface="+mn-lt"/>
              <a:cs typeface="+mn-cs"/>
            </a:rPr>
            <a:t>Hvem er du? Hvem vil du være?</a:t>
          </a:r>
        </a:p>
      </xdr:txBody>
    </xdr:sp>
    <xdr:clientData/>
  </xdr:twoCellAnchor>
  <xdr:twoCellAnchor editAs="oneCell">
    <xdr:from>
      <xdr:col>47</xdr:col>
      <xdr:colOff>232833</xdr:colOff>
      <xdr:row>11</xdr:row>
      <xdr:rowOff>179916</xdr:rowOff>
    </xdr:from>
    <xdr:to>
      <xdr:col>64</xdr:col>
      <xdr:colOff>592667</xdr:colOff>
      <xdr:row>38</xdr:row>
      <xdr:rowOff>109712</xdr:rowOff>
    </xdr:to>
    <xdr:pic>
      <xdr:nvPicPr>
        <xdr:cNvPr id="5" name="Bildobjekt 4">
          <a:extLst>
            <a:ext uri="{FF2B5EF4-FFF2-40B4-BE49-F238E27FC236}">
              <a16:creationId xmlns:a16="http://schemas.microsoft.com/office/drawing/2014/main" id="{EAD81FBF-6A6C-4124-33FB-67BCF6E235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33083" y="2307166"/>
          <a:ext cx="11990917" cy="51156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264583</xdr:colOff>
      <xdr:row>9</xdr:row>
      <xdr:rowOff>95251</xdr:rowOff>
    </xdr:from>
    <xdr:to>
      <xdr:col>57</xdr:col>
      <xdr:colOff>402166</xdr:colOff>
      <xdr:row>11</xdr:row>
      <xdr:rowOff>84667</xdr:rowOff>
    </xdr:to>
    <xdr:sp macro="" textlink="">
      <xdr:nvSpPr>
        <xdr:cNvPr id="7" name="textruta 6">
          <a:extLst>
            <a:ext uri="{FF2B5EF4-FFF2-40B4-BE49-F238E27FC236}">
              <a16:creationId xmlns:a16="http://schemas.microsoft.com/office/drawing/2014/main" id="{10AE2B9C-0345-6D63-EC3A-0925B7C9CF9C}"/>
            </a:ext>
          </a:extLst>
        </xdr:cNvPr>
        <xdr:cNvSpPr txBox="1"/>
      </xdr:nvSpPr>
      <xdr:spPr>
        <a:xfrm>
          <a:off x="14964833" y="1841501"/>
          <a:ext cx="5027083" cy="3704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a:t>Eksempel fra damer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561975</xdr:colOff>
      <xdr:row>0</xdr:row>
      <xdr:rowOff>161925</xdr:rowOff>
    </xdr:from>
    <xdr:to>
      <xdr:col>21</xdr:col>
      <xdr:colOff>388937</xdr:colOff>
      <xdr:row>12</xdr:row>
      <xdr:rowOff>57150</xdr:rowOff>
    </xdr:to>
    <xdr:sp macro="" textlink="">
      <xdr:nvSpPr>
        <xdr:cNvPr id="2" name="textruta 1">
          <a:extLst>
            <a:ext uri="{FF2B5EF4-FFF2-40B4-BE49-F238E27FC236}">
              <a16:creationId xmlns:a16="http://schemas.microsoft.com/office/drawing/2014/main" id="{400E58EC-3262-423A-90C1-1CD2B416A8A5}"/>
            </a:ext>
          </a:extLst>
        </xdr:cNvPr>
        <xdr:cNvSpPr txBox="1"/>
      </xdr:nvSpPr>
      <xdr:spPr>
        <a:xfrm>
          <a:off x="9928225" y="161925"/>
          <a:ext cx="6200775" cy="2085975"/>
        </a:xfrm>
        <a:prstGeom prst="rect">
          <a:avLst/>
        </a:prstGeom>
        <a:solidFill>
          <a:srgbClr val="FFFFFF"/>
        </a:solidFill>
        <a:ln w="9525" cmpd="sng">
          <a:solidFill>
            <a:srgbClr val="FFFFFF">
              <a:shade val="50000"/>
            </a:srgb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2000" b="1" i="0" u="none" strike="noStrike" kern="0" cap="none" spc="0" normalizeH="0" baseline="0" noProof="0">
              <a:ln>
                <a:noFill/>
              </a:ln>
              <a:solidFill>
                <a:srgbClr val="FF0000"/>
              </a:solidFill>
              <a:effectLst/>
              <a:uLnTx/>
              <a:uFillTx/>
              <a:latin typeface="+mn-lt"/>
              <a:cs typeface="+mn-cs"/>
            </a:rPr>
            <a:t>Lag en turneringsplan som er balansert. Spill noen turneringer på neste nivå, men de aller fleste på ditt nivå. Som en tommelfingerregel, tenk at du må være en solid topp 10-spiller før du er klar for neste steg.</a:t>
          </a:r>
        </a:p>
      </xdr:txBody>
    </xdr:sp>
    <xdr:clientData/>
  </xdr:twoCellAnchor>
  <xdr:twoCellAnchor editAs="oneCell">
    <xdr:from>
      <xdr:col>10</xdr:col>
      <xdr:colOff>571501</xdr:colOff>
      <xdr:row>12</xdr:row>
      <xdr:rowOff>174626</xdr:rowOff>
    </xdr:from>
    <xdr:to>
      <xdr:col>21</xdr:col>
      <xdr:colOff>350131</xdr:colOff>
      <xdr:row>31</xdr:row>
      <xdr:rowOff>166687</xdr:rowOff>
    </xdr:to>
    <xdr:pic>
      <xdr:nvPicPr>
        <xdr:cNvPr id="3" name="Bild 2">
          <a:extLst>
            <a:ext uri="{FF2B5EF4-FFF2-40B4-BE49-F238E27FC236}">
              <a16:creationId xmlns:a16="http://schemas.microsoft.com/office/drawing/2014/main" id="{E6D9534A-B641-86C4-ECBF-E6B519ED076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937751" y="2365376"/>
          <a:ext cx="6152442" cy="3460749"/>
        </a:xfrm>
        <a:prstGeom prst="rect">
          <a:avLst/>
        </a:prstGeom>
      </xdr:spPr>
    </xdr:pic>
    <xdr:clientData/>
  </xdr:twoCellAnchor>
  <xdr:twoCellAnchor>
    <xdr:from>
      <xdr:col>10</xdr:col>
      <xdr:colOff>579436</xdr:colOff>
      <xdr:row>33</xdr:row>
      <xdr:rowOff>0</xdr:rowOff>
    </xdr:from>
    <xdr:to>
      <xdr:col>21</xdr:col>
      <xdr:colOff>317499</xdr:colOff>
      <xdr:row>64</xdr:row>
      <xdr:rowOff>65088</xdr:rowOff>
    </xdr:to>
    <xdr:pic>
      <xdr:nvPicPr>
        <xdr:cNvPr id="4" name="Diagram 1">
          <a:extLst>
            <a:ext uri="{FF2B5EF4-FFF2-40B4-BE49-F238E27FC236}">
              <a16:creationId xmlns:a16="http://schemas.microsoft.com/office/drawing/2014/main" id="{3119F7E6-A181-44FF-8B5D-9DA289CBF3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56999" y="6024563"/>
          <a:ext cx="6111875" cy="572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120648</xdr:colOff>
      <xdr:row>0</xdr:row>
      <xdr:rowOff>163513</xdr:rowOff>
    </xdr:from>
    <xdr:to>
      <xdr:col>19</xdr:col>
      <xdr:colOff>39686</xdr:colOff>
      <xdr:row>7</xdr:row>
      <xdr:rowOff>198437</xdr:rowOff>
    </xdr:to>
    <xdr:sp macro="" textlink="">
      <xdr:nvSpPr>
        <xdr:cNvPr id="4" name="textruta 2">
          <a:extLst>
            <a:ext uri="{FF2B5EF4-FFF2-40B4-BE49-F238E27FC236}">
              <a16:creationId xmlns:a16="http://schemas.microsoft.com/office/drawing/2014/main" id="{B5A44F24-F7D5-4B22-8887-D56DD0FA752F}"/>
            </a:ext>
          </a:extLst>
        </xdr:cNvPr>
        <xdr:cNvSpPr txBox="1"/>
      </xdr:nvSpPr>
      <xdr:spPr>
        <a:xfrm>
          <a:off x="7177086" y="163513"/>
          <a:ext cx="5713413" cy="1384299"/>
        </a:xfrm>
        <a:prstGeom prst="rect">
          <a:avLst/>
        </a:prstGeom>
        <a:solidFill>
          <a:srgbClr val="FFFFFF"/>
        </a:solidFill>
        <a:ln w="9525" cmpd="sng">
          <a:solidFill>
            <a:srgbClr val="FFFFFF">
              <a:shade val="50000"/>
            </a:srgb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2000" b="1" i="0" u="none" strike="noStrike" kern="0" cap="none" spc="0" normalizeH="0" baseline="0" noProof="0">
              <a:ln>
                <a:noFill/>
              </a:ln>
              <a:solidFill>
                <a:srgbClr val="FF0000"/>
              </a:solidFill>
              <a:effectLst/>
              <a:uLnTx/>
              <a:uFillTx/>
              <a:latin typeface="+mn-lt"/>
              <a:cs typeface="+mn-cs"/>
            </a:rPr>
            <a:t>Lag en plan for en vanlig uke i de ulike periodene og en vanlig turneringsuke.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2000" b="1" i="0" u="none" strike="noStrike" kern="0" cap="none" spc="0" normalizeH="0" baseline="0" noProof="0">
              <a:ln>
                <a:noFill/>
              </a:ln>
              <a:solidFill>
                <a:srgbClr val="FF0000"/>
              </a:solidFill>
              <a:effectLst/>
              <a:uLnTx/>
              <a:uFillTx/>
              <a:latin typeface="+mn-lt"/>
              <a:cs typeface="+mn-cs"/>
            </a:rPr>
            <a:t>Da må du korrigere underveis.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9525</xdr:colOff>
      <xdr:row>9</xdr:row>
      <xdr:rowOff>114300</xdr:rowOff>
    </xdr:from>
    <xdr:to>
      <xdr:col>30</xdr:col>
      <xdr:colOff>9525</xdr:colOff>
      <xdr:row>20</xdr:row>
      <xdr:rowOff>66675</xdr:rowOff>
    </xdr:to>
    <xdr:sp macro="" textlink="">
      <xdr:nvSpPr>
        <xdr:cNvPr id="2" name="textruta 1">
          <a:extLst>
            <a:ext uri="{FF2B5EF4-FFF2-40B4-BE49-F238E27FC236}">
              <a16:creationId xmlns:a16="http://schemas.microsoft.com/office/drawing/2014/main" id="{6FC2F076-F420-3EA7-09EC-0C87DA373C68}"/>
            </a:ext>
          </a:extLst>
        </xdr:cNvPr>
        <xdr:cNvSpPr txBox="1"/>
      </xdr:nvSpPr>
      <xdr:spPr>
        <a:xfrm>
          <a:off x="18402300" y="2705100"/>
          <a:ext cx="2990850"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b="1"/>
            <a:t>Fundér på:</a:t>
          </a:r>
          <a:endParaRPr lang="sv-SE"/>
        </a:p>
        <a:p>
          <a:r>
            <a:rPr lang="sv-SE"/>
            <a:t>Hvilke deler av spillet har de med?</a:t>
          </a:r>
        </a:p>
        <a:p>
          <a:r>
            <a:rPr lang="sv-SE"/>
            <a:t>Hvor lang tid tar oppvarmingen?</a:t>
          </a:r>
        </a:p>
        <a:p>
          <a:r>
            <a:rPr lang="sv-SE"/>
            <a:t>Tror du de gjør en fysisk oppvarming?</a:t>
          </a:r>
        </a:p>
        <a:p>
          <a:r>
            <a:rPr lang="sv-SE"/>
            <a:t>Trener de på teknikk før runden?</a:t>
          </a:r>
        </a:p>
        <a:p>
          <a:r>
            <a:rPr lang="sv-SE"/>
            <a:t>Har de noen treningshjelpemidler?</a:t>
          </a:r>
        </a:p>
        <a:p>
          <a:endParaRPr lang="sv-SE" b="1"/>
        </a:p>
        <a:p>
          <a:r>
            <a:rPr lang="sv-SE" b="1"/>
            <a:t>Hvordan ser din plan ut?</a:t>
          </a:r>
          <a:endParaRPr lang="sv-SE"/>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xdr:rowOff>
    </xdr:from>
    <xdr:to>
      <xdr:col>22</xdr:col>
      <xdr:colOff>95250</xdr:colOff>
      <xdr:row>1</xdr:row>
      <xdr:rowOff>528205</xdr:rowOff>
    </xdr:to>
    <xdr:sp macro="" textlink="">
      <xdr:nvSpPr>
        <xdr:cNvPr id="2" name="textruta 1">
          <a:extLst>
            <a:ext uri="{FF2B5EF4-FFF2-40B4-BE49-F238E27FC236}">
              <a16:creationId xmlns:a16="http://schemas.microsoft.com/office/drawing/2014/main" id="{FF1330A7-A1E0-88DD-2315-9BCF093C387E}"/>
            </a:ext>
          </a:extLst>
        </xdr:cNvPr>
        <xdr:cNvSpPr txBox="1"/>
      </xdr:nvSpPr>
      <xdr:spPr>
        <a:xfrm>
          <a:off x="0" y="1"/>
          <a:ext cx="18158114" cy="7187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Beskrivelse</a:t>
          </a:r>
        </a:p>
        <a:p>
          <a:r>
            <a:rPr lang="sv-SE" sz="1100"/>
            <a:t>Dette dokumentet inneholder en rekke spørsmål som er delt inn under en rekke overskrifter. Spørsmålene er ment som støtte til en utviklingssamtale hvor hvert spørsmål kan føre til flere eller relaterte spørsmål fra grunnspørsmålet. Hensikten er å få oversikt over en persons nåværende situasjon og i så fall fokusere på årsak og løsning på spillerens situasjon. </a:t>
          </a:r>
          <a:r>
            <a:rPr lang="sv-SE"/>
            <a:t>Du kan sette en vurdering fra 1 til 5, der: </a:t>
          </a:r>
          <a:r>
            <a:rPr lang="sv-SE" b="1"/>
            <a:t>1</a:t>
          </a:r>
          <a:r>
            <a:rPr lang="sv-SE"/>
            <a:t> betyr "ikke i det hele tatt oppfylt".</a:t>
          </a:r>
          <a:r>
            <a:rPr lang="sv-SE" b="1"/>
            <a:t>2</a:t>
          </a:r>
          <a:r>
            <a:rPr lang="sv-SE"/>
            <a:t> betyr "delvis oppfylt".</a:t>
          </a:r>
          <a:r>
            <a:rPr lang="sv-SE" b="1"/>
            <a:t>3</a:t>
          </a:r>
          <a:r>
            <a:rPr lang="sv-SE"/>
            <a:t> betyr "moderat oppfylt".</a:t>
          </a:r>
          <a:r>
            <a:rPr lang="sv-SE" b="1"/>
            <a:t>4</a:t>
          </a:r>
          <a:r>
            <a:rPr lang="sv-SE"/>
            <a:t> betyr "nesten helt oppfylt".</a:t>
          </a:r>
          <a:r>
            <a:rPr lang="sv-SE" b="1"/>
            <a:t>5</a:t>
          </a:r>
          <a:r>
            <a:rPr lang="sv-SE"/>
            <a:t> betyr "helt oppfylt".</a:t>
          </a:r>
          <a:endParaRPr lang="sv-SE" sz="1100"/>
        </a:p>
        <a:p>
          <a:endParaRPr lang="sv-SE"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l Gustavsson" refreshedDate="45232.443515624997" createdVersion="8" refreshedVersion="8" minRefreshableVersion="3" recordCount="366" xr:uid="{CC0B292F-2EB7-4ACE-B3EB-F918846FEDAD}">
  <cacheSource type="worksheet">
    <worksheetSource ref="A1:J367" sheet="Treningsdagbok"/>
  </cacheSource>
  <cacheFields count="10">
    <cacheField name="Nr" numFmtId="0">
      <sharedItems containsNonDate="0" containsString="0" containsBlank="1"/>
    </cacheField>
    <cacheField name="Dato" numFmtId="14">
      <sharedItems containsSemiMixedTypes="0" containsNonDate="0" containsDate="1" containsString="0" minDate="2023-10-01T00:00:00" maxDate="2024-10-01T00:00:00"/>
    </cacheField>
    <cacheField name="Manad" numFmtId="0">
      <sharedItems containsBlank="1" count="13">
        <s v="oktober"/>
        <s v="november"/>
        <s v="december"/>
        <s v="januari"/>
        <s v="februari"/>
        <s v="mars"/>
        <s v="april"/>
        <s v="maj"/>
        <s v="juni"/>
        <s v="juli"/>
        <s v="augusti"/>
        <s v="september"/>
        <m u="1"/>
      </sharedItems>
    </cacheField>
    <cacheField name="Konkurranse" numFmtId="0">
      <sharedItems containsNonDate="0" containsString="0" containsBlank="1"/>
    </cacheField>
    <cacheField name="Spill" numFmtId="0">
      <sharedItems containsNonDate="0" containsString="0" containsBlank="1"/>
    </cacheField>
    <cacheField name="Golfslag" numFmtId="0">
      <sharedItems containsNonDate="0" containsString="0" containsBlank="1"/>
    </cacheField>
    <cacheField name="Teknikk" numFmtId="0">
      <sharedItems containsNonDate="0" containsString="0" containsBlank="1"/>
    </cacheField>
    <cacheField name="Fysik" numFmtId="0">
      <sharedItems containsNonDate="0" containsString="0" containsBlank="1"/>
    </cacheField>
    <cacheField name="Antal pass" numFmtId="0">
      <sharedItems containsNonDate="0" containsString="0" containsBlank="1"/>
    </cacheField>
    <cacheField name="Total"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6">
  <r>
    <m/>
    <d v="2023-10-01T00:00:00"/>
    <x v="0"/>
    <m/>
    <m/>
    <m/>
    <m/>
    <m/>
    <m/>
    <n v="0"/>
  </r>
  <r>
    <m/>
    <d v="2023-10-02T00:00:00"/>
    <x v="0"/>
    <m/>
    <m/>
    <m/>
    <m/>
    <m/>
    <m/>
    <n v="0"/>
  </r>
  <r>
    <m/>
    <d v="2023-10-03T00:00:00"/>
    <x v="0"/>
    <m/>
    <m/>
    <m/>
    <m/>
    <m/>
    <m/>
    <n v="0"/>
  </r>
  <r>
    <m/>
    <d v="2023-10-04T00:00:00"/>
    <x v="0"/>
    <m/>
    <m/>
    <m/>
    <m/>
    <m/>
    <m/>
    <n v="0"/>
  </r>
  <r>
    <m/>
    <d v="2023-10-05T00:00:00"/>
    <x v="0"/>
    <m/>
    <m/>
    <m/>
    <m/>
    <m/>
    <m/>
    <n v="0"/>
  </r>
  <r>
    <m/>
    <d v="2023-10-06T00:00:00"/>
    <x v="0"/>
    <m/>
    <m/>
    <m/>
    <m/>
    <m/>
    <m/>
    <n v="0"/>
  </r>
  <r>
    <m/>
    <d v="2023-10-07T00:00:00"/>
    <x v="0"/>
    <m/>
    <m/>
    <m/>
    <m/>
    <m/>
    <m/>
    <n v="0"/>
  </r>
  <r>
    <m/>
    <d v="2023-10-08T00:00:00"/>
    <x v="0"/>
    <m/>
    <m/>
    <m/>
    <m/>
    <m/>
    <m/>
    <n v="0"/>
  </r>
  <r>
    <m/>
    <d v="2023-10-09T00:00:00"/>
    <x v="0"/>
    <m/>
    <m/>
    <m/>
    <m/>
    <m/>
    <m/>
    <n v="0"/>
  </r>
  <r>
    <m/>
    <d v="2023-10-10T00:00:00"/>
    <x v="0"/>
    <m/>
    <m/>
    <m/>
    <m/>
    <m/>
    <m/>
    <n v="0"/>
  </r>
  <r>
    <m/>
    <d v="2023-10-11T00:00:00"/>
    <x v="0"/>
    <m/>
    <m/>
    <m/>
    <m/>
    <m/>
    <m/>
    <n v="0"/>
  </r>
  <r>
    <m/>
    <d v="2023-10-12T00:00:00"/>
    <x v="0"/>
    <m/>
    <m/>
    <m/>
    <m/>
    <m/>
    <m/>
    <n v="0"/>
  </r>
  <r>
    <m/>
    <d v="2023-10-13T00:00:00"/>
    <x v="0"/>
    <m/>
    <m/>
    <m/>
    <m/>
    <m/>
    <m/>
    <n v="0"/>
  </r>
  <r>
    <m/>
    <d v="2023-10-14T00:00:00"/>
    <x v="0"/>
    <m/>
    <m/>
    <m/>
    <m/>
    <m/>
    <m/>
    <n v="0"/>
  </r>
  <r>
    <m/>
    <d v="2023-10-15T00:00:00"/>
    <x v="0"/>
    <m/>
    <m/>
    <m/>
    <m/>
    <m/>
    <m/>
    <n v="0"/>
  </r>
  <r>
    <m/>
    <d v="2023-10-16T00:00:00"/>
    <x v="0"/>
    <m/>
    <m/>
    <m/>
    <m/>
    <m/>
    <m/>
    <n v="0"/>
  </r>
  <r>
    <m/>
    <d v="2023-10-17T00:00:00"/>
    <x v="0"/>
    <m/>
    <m/>
    <m/>
    <m/>
    <m/>
    <m/>
    <n v="0"/>
  </r>
  <r>
    <m/>
    <d v="2023-10-18T00:00:00"/>
    <x v="0"/>
    <m/>
    <m/>
    <m/>
    <m/>
    <m/>
    <m/>
    <n v="0"/>
  </r>
  <r>
    <m/>
    <d v="2023-10-19T00:00:00"/>
    <x v="0"/>
    <m/>
    <m/>
    <m/>
    <m/>
    <m/>
    <m/>
    <n v="0"/>
  </r>
  <r>
    <m/>
    <d v="2023-10-20T00:00:00"/>
    <x v="0"/>
    <m/>
    <m/>
    <m/>
    <m/>
    <m/>
    <m/>
    <n v="0"/>
  </r>
  <r>
    <m/>
    <d v="2023-10-21T00:00:00"/>
    <x v="0"/>
    <m/>
    <m/>
    <m/>
    <m/>
    <m/>
    <m/>
    <n v="0"/>
  </r>
  <r>
    <m/>
    <d v="2023-10-22T00:00:00"/>
    <x v="0"/>
    <m/>
    <m/>
    <m/>
    <m/>
    <m/>
    <m/>
    <n v="0"/>
  </r>
  <r>
    <m/>
    <d v="2023-10-23T00:00:00"/>
    <x v="0"/>
    <m/>
    <m/>
    <m/>
    <m/>
    <m/>
    <m/>
    <n v="0"/>
  </r>
  <r>
    <m/>
    <d v="2023-10-24T00:00:00"/>
    <x v="0"/>
    <m/>
    <m/>
    <m/>
    <m/>
    <m/>
    <m/>
    <n v="0"/>
  </r>
  <r>
    <m/>
    <d v="2023-10-25T00:00:00"/>
    <x v="0"/>
    <m/>
    <m/>
    <m/>
    <m/>
    <m/>
    <m/>
    <n v="0"/>
  </r>
  <r>
    <m/>
    <d v="2023-10-26T00:00:00"/>
    <x v="0"/>
    <m/>
    <m/>
    <m/>
    <m/>
    <m/>
    <m/>
    <n v="0"/>
  </r>
  <r>
    <m/>
    <d v="2023-10-27T00:00:00"/>
    <x v="0"/>
    <m/>
    <m/>
    <m/>
    <m/>
    <m/>
    <m/>
    <n v="0"/>
  </r>
  <r>
    <m/>
    <d v="2023-10-28T00:00:00"/>
    <x v="0"/>
    <m/>
    <m/>
    <m/>
    <m/>
    <m/>
    <m/>
    <n v="0"/>
  </r>
  <r>
    <m/>
    <d v="2023-10-29T00:00:00"/>
    <x v="0"/>
    <m/>
    <m/>
    <m/>
    <m/>
    <m/>
    <m/>
    <n v="0"/>
  </r>
  <r>
    <m/>
    <d v="2023-10-30T00:00:00"/>
    <x v="0"/>
    <m/>
    <m/>
    <m/>
    <m/>
    <m/>
    <m/>
    <n v="0"/>
  </r>
  <r>
    <m/>
    <d v="2023-10-31T00:00:00"/>
    <x v="0"/>
    <m/>
    <m/>
    <m/>
    <m/>
    <m/>
    <m/>
    <n v="0"/>
  </r>
  <r>
    <m/>
    <d v="2023-11-01T00:00:00"/>
    <x v="1"/>
    <m/>
    <m/>
    <m/>
    <m/>
    <m/>
    <m/>
    <n v="0"/>
  </r>
  <r>
    <m/>
    <d v="2023-11-02T00:00:00"/>
    <x v="1"/>
    <m/>
    <m/>
    <m/>
    <m/>
    <m/>
    <m/>
    <n v="0"/>
  </r>
  <r>
    <m/>
    <d v="2023-11-03T00:00:00"/>
    <x v="1"/>
    <m/>
    <m/>
    <m/>
    <m/>
    <m/>
    <m/>
    <n v="0"/>
  </r>
  <r>
    <m/>
    <d v="2023-11-04T00:00:00"/>
    <x v="1"/>
    <m/>
    <m/>
    <m/>
    <m/>
    <m/>
    <m/>
    <n v="0"/>
  </r>
  <r>
    <m/>
    <d v="2023-11-05T00:00:00"/>
    <x v="1"/>
    <m/>
    <m/>
    <m/>
    <m/>
    <m/>
    <m/>
    <n v="0"/>
  </r>
  <r>
    <m/>
    <d v="2023-11-06T00:00:00"/>
    <x v="1"/>
    <m/>
    <m/>
    <m/>
    <m/>
    <m/>
    <m/>
    <n v="0"/>
  </r>
  <r>
    <m/>
    <d v="2023-11-07T00:00:00"/>
    <x v="1"/>
    <m/>
    <m/>
    <m/>
    <m/>
    <m/>
    <m/>
    <n v="0"/>
  </r>
  <r>
    <m/>
    <d v="2023-11-08T00:00:00"/>
    <x v="1"/>
    <m/>
    <m/>
    <m/>
    <m/>
    <m/>
    <m/>
    <n v="0"/>
  </r>
  <r>
    <m/>
    <d v="2023-11-09T00:00:00"/>
    <x v="1"/>
    <m/>
    <m/>
    <m/>
    <m/>
    <m/>
    <m/>
    <n v="0"/>
  </r>
  <r>
    <m/>
    <d v="2023-11-10T00:00:00"/>
    <x v="1"/>
    <m/>
    <m/>
    <m/>
    <m/>
    <m/>
    <m/>
    <n v="0"/>
  </r>
  <r>
    <m/>
    <d v="2023-11-11T00:00:00"/>
    <x v="1"/>
    <m/>
    <m/>
    <m/>
    <m/>
    <m/>
    <m/>
    <n v="0"/>
  </r>
  <r>
    <m/>
    <d v="2023-11-12T00:00:00"/>
    <x v="1"/>
    <m/>
    <m/>
    <m/>
    <m/>
    <m/>
    <m/>
    <n v="0"/>
  </r>
  <r>
    <m/>
    <d v="2023-11-13T00:00:00"/>
    <x v="1"/>
    <m/>
    <m/>
    <m/>
    <m/>
    <m/>
    <m/>
    <n v="0"/>
  </r>
  <r>
    <m/>
    <d v="2023-11-14T00:00:00"/>
    <x v="1"/>
    <m/>
    <m/>
    <m/>
    <m/>
    <m/>
    <m/>
    <n v="0"/>
  </r>
  <r>
    <m/>
    <d v="2023-11-15T00:00:00"/>
    <x v="1"/>
    <m/>
    <m/>
    <m/>
    <m/>
    <m/>
    <m/>
    <n v="0"/>
  </r>
  <r>
    <m/>
    <d v="2023-11-16T00:00:00"/>
    <x v="1"/>
    <m/>
    <m/>
    <m/>
    <m/>
    <m/>
    <m/>
    <n v="0"/>
  </r>
  <r>
    <m/>
    <d v="2023-11-17T00:00:00"/>
    <x v="1"/>
    <m/>
    <m/>
    <m/>
    <m/>
    <m/>
    <m/>
    <n v="0"/>
  </r>
  <r>
    <m/>
    <d v="2023-11-18T00:00:00"/>
    <x v="1"/>
    <m/>
    <m/>
    <m/>
    <m/>
    <m/>
    <m/>
    <n v="0"/>
  </r>
  <r>
    <m/>
    <d v="2023-11-19T00:00:00"/>
    <x v="1"/>
    <m/>
    <m/>
    <m/>
    <m/>
    <m/>
    <m/>
    <n v="0"/>
  </r>
  <r>
    <m/>
    <d v="2023-11-20T00:00:00"/>
    <x v="1"/>
    <m/>
    <m/>
    <m/>
    <m/>
    <m/>
    <m/>
    <n v="0"/>
  </r>
  <r>
    <m/>
    <d v="2023-11-21T00:00:00"/>
    <x v="1"/>
    <m/>
    <m/>
    <m/>
    <m/>
    <m/>
    <m/>
    <n v="0"/>
  </r>
  <r>
    <m/>
    <d v="2023-11-22T00:00:00"/>
    <x v="1"/>
    <m/>
    <m/>
    <m/>
    <m/>
    <m/>
    <m/>
    <n v="0"/>
  </r>
  <r>
    <m/>
    <d v="2023-11-23T00:00:00"/>
    <x v="1"/>
    <m/>
    <m/>
    <m/>
    <m/>
    <m/>
    <m/>
    <n v="0"/>
  </r>
  <r>
    <m/>
    <d v="2023-11-24T00:00:00"/>
    <x v="1"/>
    <m/>
    <m/>
    <m/>
    <m/>
    <m/>
    <m/>
    <n v="0"/>
  </r>
  <r>
    <m/>
    <d v="2023-11-25T00:00:00"/>
    <x v="1"/>
    <m/>
    <m/>
    <m/>
    <m/>
    <m/>
    <m/>
    <n v="0"/>
  </r>
  <r>
    <m/>
    <d v="2023-11-26T00:00:00"/>
    <x v="1"/>
    <m/>
    <m/>
    <m/>
    <m/>
    <m/>
    <m/>
    <n v="0"/>
  </r>
  <r>
    <m/>
    <d v="2023-11-27T00:00:00"/>
    <x v="1"/>
    <m/>
    <m/>
    <m/>
    <m/>
    <m/>
    <m/>
    <n v="0"/>
  </r>
  <r>
    <m/>
    <d v="2023-11-28T00:00:00"/>
    <x v="1"/>
    <m/>
    <m/>
    <m/>
    <m/>
    <m/>
    <m/>
    <n v="0"/>
  </r>
  <r>
    <m/>
    <d v="2023-11-29T00:00:00"/>
    <x v="1"/>
    <m/>
    <m/>
    <m/>
    <m/>
    <m/>
    <m/>
    <n v="0"/>
  </r>
  <r>
    <m/>
    <d v="2023-11-30T00:00:00"/>
    <x v="1"/>
    <m/>
    <m/>
    <m/>
    <m/>
    <m/>
    <m/>
    <n v="0"/>
  </r>
  <r>
    <m/>
    <d v="2023-12-01T00:00:00"/>
    <x v="2"/>
    <m/>
    <m/>
    <m/>
    <m/>
    <m/>
    <m/>
    <n v="0"/>
  </r>
  <r>
    <m/>
    <d v="2023-12-02T00:00:00"/>
    <x v="2"/>
    <m/>
    <m/>
    <m/>
    <m/>
    <m/>
    <m/>
    <n v="0"/>
  </r>
  <r>
    <m/>
    <d v="2023-12-03T00:00:00"/>
    <x v="2"/>
    <m/>
    <m/>
    <m/>
    <m/>
    <m/>
    <m/>
    <n v="0"/>
  </r>
  <r>
    <m/>
    <d v="2023-12-04T00:00:00"/>
    <x v="2"/>
    <m/>
    <m/>
    <m/>
    <m/>
    <m/>
    <m/>
    <n v="0"/>
  </r>
  <r>
    <m/>
    <d v="2023-12-05T00:00:00"/>
    <x v="2"/>
    <m/>
    <m/>
    <m/>
    <m/>
    <m/>
    <m/>
    <n v="0"/>
  </r>
  <r>
    <m/>
    <d v="2023-12-06T00:00:00"/>
    <x v="2"/>
    <m/>
    <m/>
    <m/>
    <m/>
    <m/>
    <m/>
    <n v="0"/>
  </r>
  <r>
    <m/>
    <d v="2023-12-07T00:00:00"/>
    <x v="2"/>
    <m/>
    <m/>
    <m/>
    <m/>
    <m/>
    <m/>
    <n v="0"/>
  </r>
  <r>
    <m/>
    <d v="2023-12-08T00:00:00"/>
    <x v="2"/>
    <m/>
    <m/>
    <m/>
    <m/>
    <m/>
    <m/>
    <n v="0"/>
  </r>
  <r>
    <m/>
    <d v="2023-12-09T00:00:00"/>
    <x v="2"/>
    <m/>
    <m/>
    <m/>
    <m/>
    <m/>
    <m/>
    <n v="0"/>
  </r>
  <r>
    <m/>
    <d v="2023-12-10T00:00:00"/>
    <x v="2"/>
    <m/>
    <m/>
    <m/>
    <m/>
    <m/>
    <m/>
    <n v="0"/>
  </r>
  <r>
    <m/>
    <d v="2023-12-11T00:00:00"/>
    <x v="2"/>
    <m/>
    <m/>
    <m/>
    <m/>
    <m/>
    <m/>
    <n v="0"/>
  </r>
  <r>
    <m/>
    <d v="2023-12-12T00:00:00"/>
    <x v="2"/>
    <m/>
    <m/>
    <m/>
    <m/>
    <m/>
    <m/>
    <n v="0"/>
  </r>
  <r>
    <m/>
    <d v="2023-12-13T00:00:00"/>
    <x v="2"/>
    <m/>
    <m/>
    <m/>
    <m/>
    <m/>
    <m/>
    <n v="0"/>
  </r>
  <r>
    <m/>
    <d v="2023-12-14T00:00:00"/>
    <x v="2"/>
    <m/>
    <m/>
    <m/>
    <m/>
    <m/>
    <m/>
    <n v="0"/>
  </r>
  <r>
    <m/>
    <d v="2023-12-15T00:00:00"/>
    <x v="2"/>
    <m/>
    <m/>
    <m/>
    <m/>
    <m/>
    <m/>
    <n v="0"/>
  </r>
  <r>
    <m/>
    <d v="2023-12-16T00:00:00"/>
    <x v="2"/>
    <m/>
    <m/>
    <m/>
    <m/>
    <m/>
    <m/>
    <n v="0"/>
  </r>
  <r>
    <m/>
    <d v="2023-12-17T00:00:00"/>
    <x v="2"/>
    <m/>
    <m/>
    <m/>
    <m/>
    <m/>
    <m/>
    <n v="0"/>
  </r>
  <r>
    <m/>
    <d v="2023-12-18T00:00:00"/>
    <x v="2"/>
    <m/>
    <m/>
    <m/>
    <m/>
    <m/>
    <m/>
    <n v="0"/>
  </r>
  <r>
    <m/>
    <d v="2023-12-19T00:00:00"/>
    <x v="2"/>
    <m/>
    <m/>
    <m/>
    <m/>
    <m/>
    <m/>
    <n v="0"/>
  </r>
  <r>
    <m/>
    <d v="2023-12-20T00:00:00"/>
    <x v="2"/>
    <m/>
    <m/>
    <m/>
    <m/>
    <m/>
    <m/>
    <n v="0"/>
  </r>
  <r>
    <m/>
    <d v="2023-12-21T00:00:00"/>
    <x v="2"/>
    <m/>
    <m/>
    <m/>
    <m/>
    <m/>
    <m/>
    <n v="0"/>
  </r>
  <r>
    <m/>
    <d v="2023-12-22T00:00:00"/>
    <x v="2"/>
    <m/>
    <m/>
    <m/>
    <m/>
    <m/>
    <m/>
    <n v="0"/>
  </r>
  <r>
    <m/>
    <d v="2023-12-23T00:00:00"/>
    <x v="2"/>
    <m/>
    <m/>
    <m/>
    <m/>
    <m/>
    <m/>
    <n v="0"/>
  </r>
  <r>
    <m/>
    <d v="2023-12-24T00:00:00"/>
    <x v="2"/>
    <m/>
    <m/>
    <m/>
    <m/>
    <m/>
    <m/>
    <n v="0"/>
  </r>
  <r>
    <m/>
    <d v="2023-12-25T00:00:00"/>
    <x v="2"/>
    <m/>
    <m/>
    <m/>
    <m/>
    <m/>
    <m/>
    <n v="0"/>
  </r>
  <r>
    <m/>
    <d v="2023-12-26T00:00:00"/>
    <x v="2"/>
    <m/>
    <m/>
    <m/>
    <m/>
    <m/>
    <m/>
    <n v="0"/>
  </r>
  <r>
    <m/>
    <d v="2023-12-27T00:00:00"/>
    <x v="2"/>
    <m/>
    <m/>
    <m/>
    <m/>
    <m/>
    <m/>
    <n v="0"/>
  </r>
  <r>
    <m/>
    <d v="2023-12-28T00:00:00"/>
    <x v="2"/>
    <m/>
    <m/>
    <m/>
    <m/>
    <m/>
    <m/>
    <n v="0"/>
  </r>
  <r>
    <m/>
    <d v="2023-12-29T00:00:00"/>
    <x v="2"/>
    <m/>
    <m/>
    <m/>
    <m/>
    <m/>
    <m/>
    <n v="0"/>
  </r>
  <r>
    <m/>
    <d v="2023-12-30T00:00:00"/>
    <x v="2"/>
    <m/>
    <m/>
    <m/>
    <m/>
    <m/>
    <m/>
    <n v="0"/>
  </r>
  <r>
    <m/>
    <d v="2023-12-31T00:00:00"/>
    <x v="2"/>
    <m/>
    <m/>
    <m/>
    <m/>
    <m/>
    <m/>
    <n v="0"/>
  </r>
  <r>
    <m/>
    <d v="2024-01-01T00:00:00"/>
    <x v="3"/>
    <m/>
    <m/>
    <m/>
    <m/>
    <m/>
    <m/>
    <n v="0"/>
  </r>
  <r>
    <m/>
    <d v="2024-01-02T00:00:00"/>
    <x v="3"/>
    <m/>
    <m/>
    <m/>
    <m/>
    <m/>
    <m/>
    <n v="0"/>
  </r>
  <r>
    <m/>
    <d v="2024-01-03T00:00:00"/>
    <x v="3"/>
    <m/>
    <m/>
    <m/>
    <m/>
    <m/>
    <m/>
    <n v="0"/>
  </r>
  <r>
    <m/>
    <d v="2024-01-04T00:00:00"/>
    <x v="3"/>
    <m/>
    <m/>
    <m/>
    <m/>
    <m/>
    <m/>
    <n v="0"/>
  </r>
  <r>
    <m/>
    <d v="2024-01-05T00:00:00"/>
    <x v="3"/>
    <m/>
    <m/>
    <m/>
    <m/>
    <m/>
    <m/>
    <n v="0"/>
  </r>
  <r>
    <m/>
    <d v="2024-01-06T00:00:00"/>
    <x v="3"/>
    <m/>
    <m/>
    <m/>
    <m/>
    <m/>
    <m/>
    <n v="0"/>
  </r>
  <r>
    <m/>
    <d v="2024-01-07T00:00:00"/>
    <x v="3"/>
    <m/>
    <m/>
    <m/>
    <m/>
    <m/>
    <m/>
    <n v="0"/>
  </r>
  <r>
    <m/>
    <d v="2024-01-08T00:00:00"/>
    <x v="3"/>
    <m/>
    <m/>
    <m/>
    <m/>
    <m/>
    <m/>
    <n v="0"/>
  </r>
  <r>
    <m/>
    <d v="2024-01-09T00:00:00"/>
    <x v="3"/>
    <m/>
    <m/>
    <m/>
    <m/>
    <m/>
    <m/>
    <n v="0"/>
  </r>
  <r>
    <m/>
    <d v="2024-01-10T00:00:00"/>
    <x v="3"/>
    <m/>
    <m/>
    <m/>
    <m/>
    <m/>
    <m/>
    <n v="0"/>
  </r>
  <r>
    <m/>
    <d v="2024-01-11T00:00:00"/>
    <x v="3"/>
    <m/>
    <m/>
    <m/>
    <m/>
    <m/>
    <m/>
    <n v="0"/>
  </r>
  <r>
    <m/>
    <d v="2024-01-12T00:00:00"/>
    <x v="3"/>
    <m/>
    <m/>
    <m/>
    <m/>
    <m/>
    <m/>
    <n v="0"/>
  </r>
  <r>
    <m/>
    <d v="2024-01-13T00:00:00"/>
    <x v="3"/>
    <m/>
    <m/>
    <m/>
    <m/>
    <m/>
    <m/>
    <n v="0"/>
  </r>
  <r>
    <m/>
    <d v="2024-01-14T00:00:00"/>
    <x v="3"/>
    <m/>
    <m/>
    <m/>
    <m/>
    <m/>
    <m/>
    <n v="0"/>
  </r>
  <r>
    <m/>
    <d v="2024-01-15T00:00:00"/>
    <x v="3"/>
    <m/>
    <m/>
    <m/>
    <m/>
    <m/>
    <m/>
    <n v="0"/>
  </r>
  <r>
    <m/>
    <d v="2024-01-16T00:00:00"/>
    <x v="3"/>
    <m/>
    <m/>
    <m/>
    <m/>
    <m/>
    <m/>
    <n v="0"/>
  </r>
  <r>
    <m/>
    <d v="2024-01-17T00:00:00"/>
    <x v="3"/>
    <m/>
    <m/>
    <m/>
    <m/>
    <m/>
    <m/>
    <n v="0"/>
  </r>
  <r>
    <m/>
    <d v="2024-01-18T00:00:00"/>
    <x v="3"/>
    <m/>
    <m/>
    <m/>
    <m/>
    <m/>
    <m/>
    <n v="0"/>
  </r>
  <r>
    <m/>
    <d v="2024-01-19T00:00:00"/>
    <x v="3"/>
    <m/>
    <m/>
    <m/>
    <m/>
    <m/>
    <m/>
    <n v="0"/>
  </r>
  <r>
    <m/>
    <d v="2024-01-20T00:00:00"/>
    <x v="3"/>
    <m/>
    <m/>
    <m/>
    <m/>
    <m/>
    <m/>
    <n v="0"/>
  </r>
  <r>
    <m/>
    <d v="2024-01-21T00:00:00"/>
    <x v="3"/>
    <m/>
    <m/>
    <m/>
    <m/>
    <m/>
    <m/>
    <n v="0"/>
  </r>
  <r>
    <m/>
    <d v="2024-01-22T00:00:00"/>
    <x v="3"/>
    <m/>
    <m/>
    <m/>
    <m/>
    <m/>
    <m/>
    <n v="0"/>
  </r>
  <r>
    <m/>
    <d v="2024-01-23T00:00:00"/>
    <x v="3"/>
    <m/>
    <m/>
    <m/>
    <m/>
    <m/>
    <m/>
    <n v="0"/>
  </r>
  <r>
    <m/>
    <d v="2024-01-24T00:00:00"/>
    <x v="3"/>
    <m/>
    <m/>
    <m/>
    <m/>
    <m/>
    <m/>
    <n v="0"/>
  </r>
  <r>
    <m/>
    <d v="2024-01-25T00:00:00"/>
    <x v="3"/>
    <m/>
    <m/>
    <m/>
    <m/>
    <m/>
    <m/>
    <n v="0"/>
  </r>
  <r>
    <m/>
    <d v="2024-01-26T00:00:00"/>
    <x v="3"/>
    <m/>
    <m/>
    <m/>
    <m/>
    <m/>
    <m/>
    <n v="0"/>
  </r>
  <r>
    <m/>
    <d v="2024-01-27T00:00:00"/>
    <x v="3"/>
    <m/>
    <m/>
    <m/>
    <m/>
    <m/>
    <m/>
    <n v="0"/>
  </r>
  <r>
    <m/>
    <d v="2024-01-28T00:00:00"/>
    <x v="3"/>
    <m/>
    <m/>
    <m/>
    <m/>
    <m/>
    <m/>
    <n v="0"/>
  </r>
  <r>
    <m/>
    <d v="2024-01-29T00:00:00"/>
    <x v="3"/>
    <m/>
    <m/>
    <m/>
    <m/>
    <m/>
    <m/>
    <n v="0"/>
  </r>
  <r>
    <m/>
    <d v="2024-01-30T00:00:00"/>
    <x v="3"/>
    <m/>
    <m/>
    <m/>
    <m/>
    <m/>
    <m/>
    <n v="0"/>
  </r>
  <r>
    <m/>
    <d v="2024-01-31T00:00:00"/>
    <x v="3"/>
    <m/>
    <m/>
    <m/>
    <m/>
    <m/>
    <m/>
    <n v="0"/>
  </r>
  <r>
    <m/>
    <d v="2024-02-01T00:00:00"/>
    <x v="4"/>
    <m/>
    <m/>
    <m/>
    <m/>
    <m/>
    <m/>
    <n v="0"/>
  </r>
  <r>
    <m/>
    <d v="2024-02-02T00:00:00"/>
    <x v="4"/>
    <m/>
    <m/>
    <m/>
    <m/>
    <m/>
    <m/>
    <n v="0"/>
  </r>
  <r>
    <m/>
    <d v="2024-02-03T00:00:00"/>
    <x v="4"/>
    <m/>
    <m/>
    <m/>
    <m/>
    <m/>
    <m/>
    <n v="0"/>
  </r>
  <r>
    <m/>
    <d v="2024-02-04T00:00:00"/>
    <x v="4"/>
    <m/>
    <m/>
    <m/>
    <m/>
    <m/>
    <m/>
    <n v="0"/>
  </r>
  <r>
    <m/>
    <d v="2024-02-05T00:00:00"/>
    <x v="4"/>
    <m/>
    <m/>
    <m/>
    <m/>
    <m/>
    <m/>
    <n v="0"/>
  </r>
  <r>
    <m/>
    <d v="2024-02-06T00:00:00"/>
    <x v="4"/>
    <m/>
    <m/>
    <m/>
    <m/>
    <m/>
    <m/>
    <n v="0"/>
  </r>
  <r>
    <m/>
    <d v="2024-02-07T00:00:00"/>
    <x v="4"/>
    <m/>
    <m/>
    <m/>
    <m/>
    <m/>
    <m/>
    <n v="0"/>
  </r>
  <r>
    <m/>
    <d v="2024-02-08T00:00:00"/>
    <x v="4"/>
    <m/>
    <m/>
    <m/>
    <m/>
    <m/>
    <m/>
    <n v="0"/>
  </r>
  <r>
    <m/>
    <d v="2024-02-09T00:00:00"/>
    <x v="4"/>
    <m/>
    <m/>
    <m/>
    <m/>
    <m/>
    <m/>
    <n v="0"/>
  </r>
  <r>
    <m/>
    <d v="2024-02-10T00:00:00"/>
    <x v="4"/>
    <m/>
    <m/>
    <m/>
    <m/>
    <m/>
    <m/>
    <n v="0"/>
  </r>
  <r>
    <m/>
    <d v="2024-02-11T00:00:00"/>
    <x v="4"/>
    <m/>
    <m/>
    <m/>
    <m/>
    <m/>
    <m/>
    <n v="0"/>
  </r>
  <r>
    <m/>
    <d v="2024-02-12T00:00:00"/>
    <x v="4"/>
    <m/>
    <m/>
    <m/>
    <m/>
    <m/>
    <m/>
    <n v="0"/>
  </r>
  <r>
    <m/>
    <d v="2024-02-13T00:00:00"/>
    <x v="4"/>
    <m/>
    <m/>
    <m/>
    <m/>
    <m/>
    <m/>
    <n v="0"/>
  </r>
  <r>
    <m/>
    <d v="2024-02-14T00:00:00"/>
    <x v="4"/>
    <m/>
    <m/>
    <m/>
    <m/>
    <m/>
    <m/>
    <n v="0"/>
  </r>
  <r>
    <m/>
    <d v="2024-02-15T00:00:00"/>
    <x v="4"/>
    <m/>
    <m/>
    <m/>
    <m/>
    <m/>
    <m/>
    <n v="0"/>
  </r>
  <r>
    <m/>
    <d v="2024-02-16T00:00:00"/>
    <x v="4"/>
    <m/>
    <m/>
    <m/>
    <m/>
    <m/>
    <m/>
    <n v="0"/>
  </r>
  <r>
    <m/>
    <d v="2024-02-17T00:00:00"/>
    <x v="4"/>
    <m/>
    <m/>
    <m/>
    <m/>
    <m/>
    <m/>
    <n v="0"/>
  </r>
  <r>
    <m/>
    <d v="2024-02-18T00:00:00"/>
    <x v="4"/>
    <m/>
    <m/>
    <m/>
    <m/>
    <m/>
    <m/>
    <n v="0"/>
  </r>
  <r>
    <m/>
    <d v="2024-02-19T00:00:00"/>
    <x v="4"/>
    <m/>
    <m/>
    <m/>
    <m/>
    <m/>
    <m/>
    <n v="0"/>
  </r>
  <r>
    <m/>
    <d v="2024-02-20T00:00:00"/>
    <x v="4"/>
    <m/>
    <m/>
    <m/>
    <m/>
    <m/>
    <m/>
    <n v="0"/>
  </r>
  <r>
    <m/>
    <d v="2024-02-21T00:00:00"/>
    <x v="4"/>
    <m/>
    <m/>
    <m/>
    <m/>
    <m/>
    <m/>
    <n v="0"/>
  </r>
  <r>
    <m/>
    <d v="2024-02-22T00:00:00"/>
    <x v="4"/>
    <m/>
    <m/>
    <m/>
    <m/>
    <m/>
    <m/>
    <n v="0"/>
  </r>
  <r>
    <m/>
    <d v="2024-02-23T00:00:00"/>
    <x v="4"/>
    <m/>
    <m/>
    <m/>
    <m/>
    <m/>
    <m/>
    <n v="0"/>
  </r>
  <r>
    <m/>
    <d v="2024-02-24T00:00:00"/>
    <x v="4"/>
    <m/>
    <m/>
    <m/>
    <m/>
    <m/>
    <m/>
    <n v="0"/>
  </r>
  <r>
    <m/>
    <d v="2024-02-25T00:00:00"/>
    <x v="4"/>
    <m/>
    <m/>
    <m/>
    <m/>
    <m/>
    <m/>
    <n v="0"/>
  </r>
  <r>
    <m/>
    <d v="2024-02-26T00:00:00"/>
    <x v="4"/>
    <m/>
    <m/>
    <m/>
    <m/>
    <m/>
    <m/>
    <n v="0"/>
  </r>
  <r>
    <m/>
    <d v="2024-02-27T00:00:00"/>
    <x v="4"/>
    <m/>
    <m/>
    <m/>
    <m/>
    <m/>
    <m/>
    <n v="0"/>
  </r>
  <r>
    <m/>
    <d v="2024-02-28T00:00:00"/>
    <x v="4"/>
    <m/>
    <m/>
    <m/>
    <m/>
    <m/>
    <m/>
    <n v="0"/>
  </r>
  <r>
    <m/>
    <d v="2024-02-29T00:00:00"/>
    <x v="4"/>
    <m/>
    <m/>
    <m/>
    <m/>
    <m/>
    <m/>
    <n v="0"/>
  </r>
  <r>
    <m/>
    <d v="2024-03-01T00:00:00"/>
    <x v="5"/>
    <m/>
    <m/>
    <m/>
    <m/>
    <m/>
    <m/>
    <n v="0"/>
  </r>
  <r>
    <m/>
    <d v="2024-03-02T00:00:00"/>
    <x v="5"/>
    <m/>
    <m/>
    <m/>
    <m/>
    <m/>
    <m/>
    <n v="0"/>
  </r>
  <r>
    <m/>
    <d v="2024-03-03T00:00:00"/>
    <x v="5"/>
    <m/>
    <m/>
    <m/>
    <m/>
    <m/>
    <m/>
    <n v="0"/>
  </r>
  <r>
    <m/>
    <d v="2024-03-04T00:00:00"/>
    <x v="5"/>
    <m/>
    <m/>
    <m/>
    <m/>
    <m/>
    <m/>
    <n v="0"/>
  </r>
  <r>
    <m/>
    <d v="2024-03-05T00:00:00"/>
    <x v="5"/>
    <m/>
    <m/>
    <m/>
    <m/>
    <m/>
    <m/>
    <n v="0"/>
  </r>
  <r>
    <m/>
    <d v="2024-03-06T00:00:00"/>
    <x v="5"/>
    <m/>
    <m/>
    <m/>
    <m/>
    <m/>
    <m/>
    <n v="0"/>
  </r>
  <r>
    <m/>
    <d v="2024-03-07T00:00:00"/>
    <x v="5"/>
    <m/>
    <m/>
    <m/>
    <m/>
    <m/>
    <m/>
    <n v="0"/>
  </r>
  <r>
    <m/>
    <d v="2024-03-08T00:00:00"/>
    <x v="5"/>
    <m/>
    <m/>
    <m/>
    <m/>
    <m/>
    <m/>
    <n v="0"/>
  </r>
  <r>
    <m/>
    <d v="2024-03-09T00:00:00"/>
    <x v="5"/>
    <m/>
    <m/>
    <m/>
    <m/>
    <m/>
    <m/>
    <n v="0"/>
  </r>
  <r>
    <m/>
    <d v="2024-03-10T00:00:00"/>
    <x v="5"/>
    <m/>
    <m/>
    <m/>
    <m/>
    <m/>
    <m/>
    <n v="0"/>
  </r>
  <r>
    <m/>
    <d v="2024-03-11T00:00:00"/>
    <x v="5"/>
    <m/>
    <m/>
    <m/>
    <m/>
    <m/>
    <m/>
    <n v="0"/>
  </r>
  <r>
    <m/>
    <d v="2024-03-12T00:00:00"/>
    <x v="5"/>
    <m/>
    <m/>
    <m/>
    <m/>
    <m/>
    <m/>
    <n v="0"/>
  </r>
  <r>
    <m/>
    <d v="2024-03-13T00:00:00"/>
    <x v="5"/>
    <m/>
    <m/>
    <m/>
    <m/>
    <m/>
    <m/>
    <n v="0"/>
  </r>
  <r>
    <m/>
    <d v="2024-03-14T00:00:00"/>
    <x v="5"/>
    <m/>
    <m/>
    <m/>
    <m/>
    <m/>
    <m/>
    <n v="0"/>
  </r>
  <r>
    <m/>
    <d v="2024-03-15T00:00:00"/>
    <x v="5"/>
    <m/>
    <m/>
    <m/>
    <m/>
    <m/>
    <m/>
    <n v="0"/>
  </r>
  <r>
    <m/>
    <d v="2024-03-16T00:00:00"/>
    <x v="5"/>
    <m/>
    <m/>
    <m/>
    <m/>
    <m/>
    <m/>
    <n v="0"/>
  </r>
  <r>
    <m/>
    <d v="2024-03-17T00:00:00"/>
    <x v="5"/>
    <m/>
    <m/>
    <m/>
    <m/>
    <m/>
    <m/>
    <n v="0"/>
  </r>
  <r>
    <m/>
    <d v="2024-03-18T00:00:00"/>
    <x v="5"/>
    <m/>
    <m/>
    <m/>
    <m/>
    <m/>
    <m/>
    <n v="0"/>
  </r>
  <r>
    <m/>
    <d v="2024-03-19T00:00:00"/>
    <x v="5"/>
    <m/>
    <m/>
    <m/>
    <m/>
    <m/>
    <m/>
    <n v="0"/>
  </r>
  <r>
    <m/>
    <d v="2024-03-20T00:00:00"/>
    <x v="5"/>
    <m/>
    <m/>
    <m/>
    <m/>
    <m/>
    <m/>
    <n v="0"/>
  </r>
  <r>
    <m/>
    <d v="2024-03-21T00:00:00"/>
    <x v="5"/>
    <m/>
    <m/>
    <m/>
    <m/>
    <m/>
    <m/>
    <n v="0"/>
  </r>
  <r>
    <m/>
    <d v="2024-03-22T00:00:00"/>
    <x v="5"/>
    <m/>
    <m/>
    <m/>
    <m/>
    <m/>
    <m/>
    <n v="0"/>
  </r>
  <r>
    <m/>
    <d v="2024-03-23T00:00:00"/>
    <x v="5"/>
    <m/>
    <m/>
    <m/>
    <m/>
    <m/>
    <m/>
    <n v="0"/>
  </r>
  <r>
    <m/>
    <d v="2024-03-24T00:00:00"/>
    <x v="5"/>
    <m/>
    <m/>
    <m/>
    <m/>
    <m/>
    <m/>
    <n v="0"/>
  </r>
  <r>
    <m/>
    <d v="2024-03-25T00:00:00"/>
    <x v="5"/>
    <m/>
    <m/>
    <m/>
    <m/>
    <m/>
    <m/>
    <n v="0"/>
  </r>
  <r>
    <m/>
    <d v="2024-03-26T00:00:00"/>
    <x v="5"/>
    <m/>
    <m/>
    <m/>
    <m/>
    <m/>
    <m/>
    <n v="0"/>
  </r>
  <r>
    <m/>
    <d v="2024-03-27T00:00:00"/>
    <x v="5"/>
    <m/>
    <m/>
    <m/>
    <m/>
    <m/>
    <m/>
    <n v="0"/>
  </r>
  <r>
    <m/>
    <d v="2024-03-28T00:00:00"/>
    <x v="5"/>
    <m/>
    <m/>
    <m/>
    <m/>
    <m/>
    <m/>
    <n v="0"/>
  </r>
  <r>
    <m/>
    <d v="2024-03-29T00:00:00"/>
    <x v="5"/>
    <m/>
    <m/>
    <m/>
    <m/>
    <m/>
    <m/>
    <n v="0"/>
  </r>
  <r>
    <m/>
    <d v="2024-03-30T00:00:00"/>
    <x v="5"/>
    <m/>
    <m/>
    <m/>
    <m/>
    <m/>
    <m/>
    <n v="0"/>
  </r>
  <r>
    <m/>
    <d v="2024-03-31T00:00:00"/>
    <x v="5"/>
    <m/>
    <m/>
    <m/>
    <m/>
    <m/>
    <m/>
    <n v="0"/>
  </r>
  <r>
    <m/>
    <d v="2024-04-01T00:00:00"/>
    <x v="6"/>
    <m/>
    <m/>
    <m/>
    <m/>
    <m/>
    <m/>
    <n v="0"/>
  </r>
  <r>
    <m/>
    <d v="2024-04-02T00:00:00"/>
    <x v="6"/>
    <m/>
    <m/>
    <m/>
    <m/>
    <m/>
    <m/>
    <n v="0"/>
  </r>
  <r>
    <m/>
    <d v="2024-04-03T00:00:00"/>
    <x v="6"/>
    <m/>
    <m/>
    <m/>
    <m/>
    <m/>
    <m/>
    <n v="0"/>
  </r>
  <r>
    <m/>
    <d v="2024-04-04T00:00:00"/>
    <x v="6"/>
    <m/>
    <m/>
    <m/>
    <m/>
    <m/>
    <m/>
    <n v="0"/>
  </r>
  <r>
    <m/>
    <d v="2024-04-05T00:00:00"/>
    <x v="6"/>
    <m/>
    <m/>
    <m/>
    <m/>
    <m/>
    <m/>
    <n v="0"/>
  </r>
  <r>
    <m/>
    <d v="2024-04-06T00:00:00"/>
    <x v="6"/>
    <m/>
    <m/>
    <m/>
    <m/>
    <m/>
    <m/>
    <n v="0"/>
  </r>
  <r>
    <m/>
    <d v="2024-04-07T00:00:00"/>
    <x v="6"/>
    <m/>
    <m/>
    <m/>
    <m/>
    <m/>
    <m/>
    <n v="0"/>
  </r>
  <r>
    <m/>
    <d v="2024-04-08T00:00:00"/>
    <x v="6"/>
    <m/>
    <m/>
    <m/>
    <m/>
    <m/>
    <m/>
    <n v="0"/>
  </r>
  <r>
    <m/>
    <d v="2024-04-09T00:00:00"/>
    <x v="6"/>
    <m/>
    <m/>
    <m/>
    <m/>
    <m/>
    <m/>
    <n v="0"/>
  </r>
  <r>
    <m/>
    <d v="2024-04-10T00:00:00"/>
    <x v="6"/>
    <m/>
    <m/>
    <m/>
    <m/>
    <m/>
    <m/>
    <n v="0"/>
  </r>
  <r>
    <m/>
    <d v="2024-04-11T00:00:00"/>
    <x v="6"/>
    <m/>
    <m/>
    <m/>
    <m/>
    <m/>
    <m/>
    <n v="0"/>
  </r>
  <r>
    <m/>
    <d v="2024-04-12T00:00:00"/>
    <x v="6"/>
    <m/>
    <m/>
    <m/>
    <m/>
    <m/>
    <m/>
    <n v="0"/>
  </r>
  <r>
    <m/>
    <d v="2024-04-13T00:00:00"/>
    <x v="6"/>
    <m/>
    <m/>
    <m/>
    <m/>
    <m/>
    <m/>
    <n v="0"/>
  </r>
  <r>
    <m/>
    <d v="2024-04-14T00:00:00"/>
    <x v="6"/>
    <m/>
    <m/>
    <m/>
    <m/>
    <m/>
    <m/>
    <n v="0"/>
  </r>
  <r>
    <m/>
    <d v="2024-04-15T00:00:00"/>
    <x v="6"/>
    <m/>
    <m/>
    <m/>
    <m/>
    <m/>
    <m/>
    <n v="0"/>
  </r>
  <r>
    <m/>
    <d v="2024-04-16T00:00:00"/>
    <x v="6"/>
    <m/>
    <m/>
    <m/>
    <m/>
    <m/>
    <m/>
    <n v="0"/>
  </r>
  <r>
    <m/>
    <d v="2024-04-17T00:00:00"/>
    <x v="6"/>
    <m/>
    <m/>
    <m/>
    <m/>
    <m/>
    <m/>
    <n v="0"/>
  </r>
  <r>
    <m/>
    <d v="2024-04-18T00:00:00"/>
    <x v="6"/>
    <m/>
    <m/>
    <m/>
    <m/>
    <m/>
    <m/>
    <n v="0"/>
  </r>
  <r>
    <m/>
    <d v="2024-04-19T00:00:00"/>
    <x v="6"/>
    <m/>
    <m/>
    <m/>
    <m/>
    <m/>
    <m/>
    <n v="0"/>
  </r>
  <r>
    <m/>
    <d v="2024-04-20T00:00:00"/>
    <x v="6"/>
    <m/>
    <m/>
    <m/>
    <m/>
    <m/>
    <m/>
    <n v="0"/>
  </r>
  <r>
    <m/>
    <d v="2024-04-21T00:00:00"/>
    <x v="6"/>
    <m/>
    <m/>
    <m/>
    <m/>
    <m/>
    <m/>
    <n v="0"/>
  </r>
  <r>
    <m/>
    <d v="2024-04-22T00:00:00"/>
    <x v="6"/>
    <m/>
    <m/>
    <m/>
    <m/>
    <m/>
    <m/>
    <n v="0"/>
  </r>
  <r>
    <m/>
    <d v="2024-04-23T00:00:00"/>
    <x v="6"/>
    <m/>
    <m/>
    <m/>
    <m/>
    <m/>
    <m/>
    <n v="0"/>
  </r>
  <r>
    <m/>
    <d v="2024-04-24T00:00:00"/>
    <x v="6"/>
    <m/>
    <m/>
    <m/>
    <m/>
    <m/>
    <m/>
    <n v="0"/>
  </r>
  <r>
    <m/>
    <d v="2024-04-25T00:00:00"/>
    <x v="6"/>
    <m/>
    <m/>
    <m/>
    <m/>
    <m/>
    <m/>
    <n v="0"/>
  </r>
  <r>
    <m/>
    <d v="2024-04-26T00:00:00"/>
    <x v="6"/>
    <m/>
    <m/>
    <m/>
    <m/>
    <m/>
    <m/>
    <n v="0"/>
  </r>
  <r>
    <m/>
    <d v="2024-04-27T00:00:00"/>
    <x v="6"/>
    <m/>
    <m/>
    <m/>
    <m/>
    <m/>
    <m/>
    <n v="0"/>
  </r>
  <r>
    <m/>
    <d v="2024-04-28T00:00:00"/>
    <x v="6"/>
    <m/>
    <m/>
    <m/>
    <m/>
    <m/>
    <m/>
    <n v="0"/>
  </r>
  <r>
    <m/>
    <d v="2024-04-29T00:00:00"/>
    <x v="6"/>
    <m/>
    <m/>
    <m/>
    <m/>
    <m/>
    <m/>
    <n v="0"/>
  </r>
  <r>
    <m/>
    <d v="2024-04-30T00:00:00"/>
    <x v="6"/>
    <m/>
    <m/>
    <m/>
    <m/>
    <m/>
    <m/>
    <n v="0"/>
  </r>
  <r>
    <m/>
    <d v="2024-05-01T00:00:00"/>
    <x v="7"/>
    <m/>
    <m/>
    <m/>
    <m/>
    <m/>
    <m/>
    <n v="0"/>
  </r>
  <r>
    <m/>
    <d v="2024-05-02T00:00:00"/>
    <x v="7"/>
    <m/>
    <m/>
    <m/>
    <m/>
    <m/>
    <m/>
    <n v="0"/>
  </r>
  <r>
    <m/>
    <d v="2024-05-03T00:00:00"/>
    <x v="7"/>
    <m/>
    <m/>
    <m/>
    <m/>
    <m/>
    <m/>
    <n v="0"/>
  </r>
  <r>
    <m/>
    <d v="2024-05-04T00:00:00"/>
    <x v="7"/>
    <m/>
    <m/>
    <m/>
    <m/>
    <m/>
    <m/>
    <n v="0"/>
  </r>
  <r>
    <m/>
    <d v="2024-05-05T00:00:00"/>
    <x v="7"/>
    <m/>
    <m/>
    <m/>
    <m/>
    <m/>
    <m/>
    <n v="0"/>
  </r>
  <r>
    <m/>
    <d v="2024-05-06T00:00:00"/>
    <x v="7"/>
    <m/>
    <m/>
    <m/>
    <m/>
    <m/>
    <m/>
    <n v="0"/>
  </r>
  <r>
    <m/>
    <d v="2024-05-07T00:00:00"/>
    <x v="7"/>
    <m/>
    <m/>
    <m/>
    <m/>
    <m/>
    <m/>
    <n v="0"/>
  </r>
  <r>
    <m/>
    <d v="2024-05-08T00:00:00"/>
    <x v="7"/>
    <m/>
    <m/>
    <m/>
    <m/>
    <m/>
    <m/>
    <n v="0"/>
  </r>
  <r>
    <m/>
    <d v="2024-05-09T00:00:00"/>
    <x v="7"/>
    <m/>
    <m/>
    <m/>
    <m/>
    <m/>
    <m/>
    <n v="0"/>
  </r>
  <r>
    <m/>
    <d v="2024-05-10T00:00:00"/>
    <x v="7"/>
    <m/>
    <m/>
    <m/>
    <m/>
    <m/>
    <m/>
    <n v="0"/>
  </r>
  <r>
    <m/>
    <d v="2024-05-11T00:00:00"/>
    <x v="7"/>
    <m/>
    <m/>
    <m/>
    <m/>
    <m/>
    <m/>
    <n v="0"/>
  </r>
  <r>
    <m/>
    <d v="2024-05-12T00:00:00"/>
    <x v="7"/>
    <m/>
    <m/>
    <m/>
    <m/>
    <m/>
    <m/>
    <n v="0"/>
  </r>
  <r>
    <m/>
    <d v="2024-05-13T00:00:00"/>
    <x v="7"/>
    <m/>
    <m/>
    <m/>
    <m/>
    <m/>
    <m/>
    <n v="0"/>
  </r>
  <r>
    <m/>
    <d v="2024-05-14T00:00:00"/>
    <x v="7"/>
    <m/>
    <m/>
    <m/>
    <m/>
    <m/>
    <m/>
    <n v="0"/>
  </r>
  <r>
    <m/>
    <d v="2024-05-15T00:00:00"/>
    <x v="7"/>
    <m/>
    <m/>
    <m/>
    <m/>
    <m/>
    <m/>
    <n v="0"/>
  </r>
  <r>
    <m/>
    <d v="2024-05-16T00:00:00"/>
    <x v="7"/>
    <m/>
    <m/>
    <m/>
    <m/>
    <m/>
    <m/>
    <n v="0"/>
  </r>
  <r>
    <m/>
    <d v="2024-05-17T00:00:00"/>
    <x v="7"/>
    <m/>
    <m/>
    <m/>
    <m/>
    <m/>
    <m/>
    <n v="0"/>
  </r>
  <r>
    <m/>
    <d v="2024-05-18T00:00:00"/>
    <x v="7"/>
    <m/>
    <m/>
    <m/>
    <m/>
    <m/>
    <m/>
    <n v="0"/>
  </r>
  <r>
    <m/>
    <d v="2024-05-19T00:00:00"/>
    <x v="7"/>
    <m/>
    <m/>
    <m/>
    <m/>
    <m/>
    <m/>
    <n v="0"/>
  </r>
  <r>
    <m/>
    <d v="2024-05-20T00:00:00"/>
    <x v="7"/>
    <m/>
    <m/>
    <m/>
    <m/>
    <m/>
    <m/>
    <n v="0"/>
  </r>
  <r>
    <m/>
    <d v="2024-05-21T00:00:00"/>
    <x v="7"/>
    <m/>
    <m/>
    <m/>
    <m/>
    <m/>
    <m/>
    <n v="0"/>
  </r>
  <r>
    <m/>
    <d v="2024-05-22T00:00:00"/>
    <x v="7"/>
    <m/>
    <m/>
    <m/>
    <m/>
    <m/>
    <m/>
    <n v="0"/>
  </r>
  <r>
    <m/>
    <d v="2024-05-23T00:00:00"/>
    <x v="7"/>
    <m/>
    <m/>
    <m/>
    <m/>
    <m/>
    <m/>
    <n v="0"/>
  </r>
  <r>
    <m/>
    <d v="2024-05-24T00:00:00"/>
    <x v="7"/>
    <m/>
    <m/>
    <m/>
    <m/>
    <m/>
    <m/>
    <n v="0"/>
  </r>
  <r>
    <m/>
    <d v="2024-05-25T00:00:00"/>
    <x v="7"/>
    <m/>
    <m/>
    <m/>
    <m/>
    <m/>
    <m/>
    <n v="0"/>
  </r>
  <r>
    <m/>
    <d v="2024-05-26T00:00:00"/>
    <x v="7"/>
    <m/>
    <m/>
    <m/>
    <m/>
    <m/>
    <m/>
    <n v="0"/>
  </r>
  <r>
    <m/>
    <d v="2024-05-27T00:00:00"/>
    <x v="7"/>
    <m/>
    <m/>
    <m/>
    <m/>
    <m/>
    <m/>
    <n v="0"/>
  </r>
  <r>
    <m/>
    <d v="2024-05-28T00:00:00"/>
    <x v="7"/>
    <m/>
    <m/>
    <m/>
    <m/>
    <m/>
    <m/>
    <n v="0"/>
  </r>
  <r>
    <m/>
    <d v="2024-05-29T00:00:00"/>
    <x v="7"/>
    <m/>
    <m/>
    <m/>
    <m/>
    <m/>
    <m/>
    <n v="0"/>
  </r>
  <r>
    <m/>
    <d v="2024-05-30T00:00:00"/>
    <x v="7"/>
    <m/>
    <m/>
    <m/>
    <m/>
    <m/>
    <m/>
    <n v="0"/>
  </r>
  <r>
    <m/>
    <d v="2024-05-31T00:00:00"/>
    <x v="7"/>
    <m/>
    <m/>
    <m/>
    <m/>
    <m/>
    <m/>
    <n v="0"/>
  </r>
  <r>
    <m/>
    <d v="2024-06-01T00:00:00"/>
    <x v="8"/>
    <m/>
    <m/>
    <m/>
    <m/>
    <m/>
    <m/>
    <n v="0"/>
  </r>
  <r>
    <m/>
    <d v="2024-06-02T00:00:00"/>
    <x v="8"/>
    <m/>
    <m/>
    <m/>
    <m/>
    <m/>
    <m/>
    <n v="0"/>
  </r>
  <r>
    <m/>
    <d v="2024-06-03T00:00:00"/>
    <x v="8"/>
    <m/>
    <m/>
    <m/>
    <m/>
    <m/>
    <m/>
    <n v="0"/>
  </r>
  <r>
    <m/>
    <d v="2024-06-04T00:00:00"/>
    <x v="8"/>
    <m/>
    <m/>
    <m/>
    <m/>
    <m/>
    <m/>
    <n v="0"/>
  </r>
  <r>
    <m/>
    <d v="2024-06-05T00:00:00"/>
    <x v="8"/>
    <m/>
    <m/>
    <m/>
    <m/>
    <m/>
    <m/>
    <n v="0"/>
  </r>
  <r>
    <m/>
    <d v="2024-06-06T00:00:00"/>
    <x v="8"/>
    <m/>
    <m/>
    <m/>
    <m/>
    <m/>
    <m/>
    <n v="0"/>
  </r>
  <r>
    <m/>
    <d v="2024-06-07T00:00:00"/>
    <x v="8"/>
    <m/>
    <m/>
    <m/>
    <m/>
    <m/>
    <m/>
    <n v="0"/>
  </r>
  <r>
    <m/>
    <d v="2024-06-08T00:00:00"/>
    <x v="8"/>
    <m/>
    <m/>
    <m/>
    <m/>
    <m/>
    <m/>
    <n v="0"/>
  </r>
  <r>
    <m/>
    <d v="2024-06-09T00:00:00"/>
    <x v="8"/>
    <m/>
    <m/>
    <m/>
    <m/>
    <m/>
    <m/>
    <n v="0"/>
  </r>
  <r>
    <m/>
    <d v="2024-06-10T00:00:00"/>
    <x v="8"/>
    <m/>
    <m/>
    <m/>
    <m/>
    <m/>
    <m/>
    <n v="0"/>
  </r>
  <r>
    <m/>
    <d v="2024-06-11T00:00:00"/>
    <x v="8"/>
    <m/>
    <m/>
    <m/>
    <m/>
    <m/>
    <m/>
    <n v="0"/>
  </r>
  <r>
    <m/>
    <d v="2024-06-12T00:00:00"/>
    <x v="8"/>
    <m/>
    <m/>
    <m/>
    <m/>
    <m/>
    <m/>
    <n v="0"/>
  </r>
  <r>
    <m/>
    <d v="2024-06-13T00:00:00"/>
    <x v="8"/>
    <m/>
    <m/>
    <m/>
    <m/>
    <m/>
    <m/>
    <n v="0"/>
  </r>
  <r>
    <m/>
    <d v="2024-06-14T00:00:00"/>
    <x v="8"/>
    <m/>
    <m/>
    <m/>
    <m/>
    <m/>
    <m/>
    <n v="0"/>
  </r>
  <r>
    <m/>
    <d v="2024-06-15T00:00:00"/>
    <x v="8"/>
    <m/>
    <m/>
    <m/>
    <m/>
    <m/>
    <m/>
    <n v="0"/>
  </r>
  <r>
    <m/>
    <d v="2024-06-16T00:00:00"/>
    <x v="8"/>
    <m/>
    <m/>
    <m/>
    <m/>
    <m/>
    <m/>
    <n v="0"/>
  </r>
  <r>
    <m/>
    <d v="2024-06-17T00:00:00"/>
    <x v="8"/>
    <m/>
    <m/>
    <m/>
    <m/>
    <m/>
    <m/>
    <n v="0"/>
  </r>
  <r>
    <m/>
    <d v="2024-06-18T00:00:00"/>
    <x v="8"/>
    <m/>
    <m/>
    <m/>
    <m/>
    <m/>
    <m/>
    <n v="0"/>
  </r>
  <r>
    <m/>
    <d v="2024-06-19T00:00:00"/>
    <x v="8"/>
    <m/>
    <m/>
    <m/>
    <m/>
    <m/>
    <m/>
    <n v="0"/>
  </r>
  <r>
    <m/>
    <d v="2024-06-20T00:00:00"/>
    <x v="8"/>
    <m/>
    <m/>
    <m/>
    <m/>
    <m/>
    <m/>
    <n v="0"/>
  </r>
  <r>
    <m/>
    <d v="2024-06-21T00:00:00"/>
    <x v="8"/>
    <m/>
    <m/>
    <m/>
    <m/>
    <m/>
    <m/>
    <n v="0"/>
  </r>
  <r>
    <m/>
    <d v="2024-06-22T00:00:00"/>
    <x v="8"/>
    <m/>
    <m/>
    <m/>
    <m/>
    <m/>
    <m/>
    <n v="0"/>
  </r>
  <r>
    <m/>
    <d v="2024-06-23T00:00:00"/>
    <x v="8"/>
    <m/>
    <m/>
    <m/>
    <m/>
    <m/>
    <m/>
    <n v="0"/>
  </r>
  <r>
    <m/>
    <d v="2024-06-24T00:00:00"/>
    <x v="8"/>
    <m/>
    <m/>
    <m/>
    <m/>
    <m/>
    <m/>
    <n v="0"/>
  </r>
  <r>
    <m/>
    <d v="2024-06-25T00:00:00"/>
    <x v="8"/>
    <m/>
    <m/>
    <m/>
    <m/>
    <m/>
    <m/>
    <n v="0"/>
  </r>
  <r>
    <m/>
    <d v="2024-06-26T00:00:00"/>
    <x v="8"/>
    <m/>
    <m/>
    <m/>
    <m/>
    <m/>
    <m/>
    <n v="0"/>
  </r>
  <r>
    <m/>
    <d v="2024-06-27T00:00:00"/>
    <x v="8"/>
    <m/>
    <m/>
    <m/>
    <m/>
    <m/>
    <m/>
    <n v="0"/>
  </r>
  <r>
    <m/>
    <d v="2024-06-28T00:00:00"/>
    <x v="8"/>
    <m/>
    <m/>
    <m/>
    <m/>
    <m/>
    <m/>
    <n v="0"/>
  </r>
  <r>
    <m/>
    <d v="2024-06-29T00:00:00"/>
    <x v="8"/>
    <m/>
    <m/>
    <m/>
    <m/>
    <m/>
    <m/>
    <n v="0"/>
  </r>
  <r>
    <m/>
    <d v="2024-06-30T00:00:00"/>
    <x v="8"/>
    <m/>
    <m/>
    <m/>
    <m/>
    <m/>
    <m/>
    <n v="0"/>
  </r>
  <r>
    <m/>
    <d v="2024-07-01T00:00:00"/>
    <x v="9"/>
    <m/>
    <m/>
    <m/>
    <m/>
    <m/>
    <m/>
    <n v="0"/>
  </r>
  <r>
    <m/>
    <d v="2024-07-02T00:00:00"/>
    <x v="9"/>
    <m/>
    <m/>
    <m/>
    <m/>
    <m/>
    <m/>
    <n v="0"/>
  </r>
  <r>
    <m/>
    <d v="2024-07-03T00:00:00"/>
    <x v="9"/>
    <m/>
    <m/>
    <m/>
    <m/>
    <m/>
    <m/>
    <n v="0"/>
  </r>
  <r>
    <m/>
    <d v="2024-07-04T00:00:00"/>
    <x v="9"/>
    <m/>
    <m/>
    <m/>
    <m/>
    <m/>
    <m/>
    <n v="0"/>
  </r>
  <r>
    <m/>
    <d v="2024-07-05T00:00:00"/>
    <x v="9"/>
    <m/>
    <m/>
    <m/>
    <m/>
    <m/>
    <m/>
    <n v="0"/>
  </r>
  <r>
    <m/>
    <d v="2024-07-06T00:00:00"/>
    <x v="9"/>
    <m/>
    <m/>
    <m/>
    <m/>
    <m/>
    <m/>
    <n v="0"/>
  </r>
  <r>
    <m/>
    <d v="2024-07-07T00:00:00"/>
    <x v="9"/>
    <m/>
    <m/>
    <m/>
    <m/>
    <m/>
    <m/>
    <n v="0"/>
  </r>
  <r>
    <m/>
    <d v="2024-07-08T00:00:00"/>
    <x v="9"/>
    <m/>
    <m/>
    <m/>
    <m/>
    <m/>
    <m/>
    <n v="0"/>
  </r>
  <r>
    <m/>
    <d v="2024-07-09T00:00:00"/>
    <x v="9"/>
    <m/>
    <m/>
    <m/>
    <m/>
    <m/>
    <m/>
    <n v="0"/>
  </r>
  <r>
    <m/>
    <d v="2024-07-10T00:00:00"/>
    <x v="9"/>
    <m/>
    <m/>
    <m/>
    <m/>
    <m/>
    <m/>
    <n v="0"/>
  </r>
  <r>
    <m/>
    <d v="2024-07-11T00:00:00"/>
    <x v="9"/>
    <m/>
    <m/>
    <m/>
    <m/>
    <m/>
    <m/>
    <n v="0"/>
  </r>
  <r>
    <m/>
    <d v="2024-07-12T00:00:00"/>
    <x v="9"/>
    <m/>
    <m/>
    <m/>
    <m/>
    <m/>
    <m/>
    <n v="0"/>
  </r>
  <r>
    <m/>
    <d v="2024-07-13T00:00:00"/>
    <x v="9"/>
    <m/>
    <m/>
    <m/>
    <m/>
    <m/>
    <m/>
    <n v="0"/>
  </r>
  <r>
    <m/>
    <d v="2024-07-14T00:00:00"/>
    <x v="9"/>
    <m/>
    <m/>
    <m/>
    <m/>
    <m/>
    <m/>
    <n v="0"/>
  </r>
  <r>
    <m/>
    <d v="2024-07-15T00:00:00"/>
    <x v="9"/>
    <m/>
    <m/>
    <m/>
    <m/>
    <m/>
    <m/>
    <n v="0"/>
  </r>
  <r>
    <m/>
    <d v="2024-07-16T00:00:00"/>
    <x v="9"/>
    <m/>
    <m/>
    <m/>
    <m/>
    <m/>
    <m/>
    <n v="0"/>
  </r>
  <r>
    <m/>
    <d v="2024-07-17T00:00:00"/>
    <x v="9"/>
    <m/>
    <m/>
    <m/>
    <m/>
    <m/>
    <m/>
    <n v="0"/>
  </r>
  <r>
    <m/>
    <d v="2024-07-18T00:00:00"/>
    <x v="9"/>
    <m/>
    <m/>
    <m/>
    <m/>
    <m/>
    <m/>
    <n v="0"/>
  </r>
  <r>
    <m/>
    <d v="2024-07-19T00:00:00"/>
    <x v="9"/>
    <m/>
    <m/>
    <m/>
    <m/>
    <m/>
    <m/>
    <n v="0"/>
  </r>
  <r>
    <m/>
    <d v="2024-07-20T00:00:00"/>
    <x v="9"/>
    <m/>
    <m/>
    <m/>
    <m/>
    <m/>
    <m/>
    <n v="0"/>
  </r>
  <r>
    <m/>
    <d v="2024-07-21T00:00:00"/>
    <x v="9"/>
    <m/>
    <m/>
    <m/>
    <m/>
    <m/>
    <m/>
    <n v="0"/>
  </r>
  <r>
    <m/>
    <d v="2024-07-22T00:00:00"/>
    <x v="9"/>
    <m/>
    <m/>
    <m/>
    <m/>
    <m/>
    <m/>
    <n v="0"/>
  </r>
  <r>
    <m/>
    <d v="2024-07-23T00:00:00"/>
    <x v="9"/>
    <m/>
    <m/>
    <m/>
    <m/>
    <m/>
    <m/>
    <n v="0"/>
  </r>
  <r>
    <m/>
    <d v="2024-07-24T00:00:00"/>
    <x v="9"/>
    <m/>
    <m/>
    <m/>
    <m/>
    <m/>
    <m/>
    <n v="0"/>
  </r>
  <r>
    <m/>
    <d v="2024-07-25T00:00:00"/>
    <x v="9"/>
    <m/>
    <m/>
    <m/>
    <m/>
    <m/>
    <m/>
    <n v="0"/>
  </r>
  <r>
    <m/>
    <d v="2024-07-26T00:00:00"/>
    <x v="9"/>
    <m/>
    <m/>
    <m/>
    <m/>
    <m/>
    <m/>
    <n v="0"/>
  </r>
  <r>
    <m/>
    <d v="2024-07-27T00:00:00"/>
    <x v="9"/>
    <m/>
    <m/>
    <m/>
    <m/>
    <m/>
    <m/>
    <n v="0"/>
  </r>
  <r>
    <m/>
    <d v="2024-07-28T00:00:00"/>
    <x v="9"/>
    <m/>
    <m/>
    <m/>
    <m/>
    <m/>
    <m/>
    <n v="0"/>
  </r>
  <r>
    <m/>
    <d v="2024-07-29T00:00:00"/>
    <x v="9"/>
    <m/>
    <m/>
    <m/>
    <m/>
    <m/>
    <m/>
    <n v="0"/>
  </r>
  <r>
    <m/>
    <d v="2024-07-30T00:00:00"/>
    <x v="9"/>
    <m/>
    <m/>
    <m/>
    <m/>
    <m/>
    <m/>
    <n v="0"/>
  </r>
  <r>
    <m/>
    <d v="2024-07-31T00:00:00"/>
    <x v="9"/>
    <m/>
    <m/>
    <m/>
    <m/>
    <m/>
    <m/>
    <n v="0"/>
  </r>
  <r>
    <m/>
    <d v="2024-08-01T00:00:00"/>
    <x v="10"/>
    <m/>
    <m/>
    <m/>
    <m/>
    <m/>
    <m/>
    <n v="0"/>
  </r>
  <r>
    <m/>
    <d v="2024-08-02T00:00:00"/>
    <x v="10"/>
    <m/>
    <m/>
    <m/>
    <m/>
    <m/>
    <m/>
    <n v="0"/>
  </r>
  <r>
    <m/>
    <d v="2024-08-03T00:00:00"/>
    <x v="10"/>
    <m/>
    <m/>
    <m/>
    <m/>
    <m/>
    <m/>
    <n v="0"/>
  </r>
  <r>
    <m/>
    <d v="2024-08-04T00:00:00"/>
    <x v="10"/>
    <m/>
    <m/>
    <m/>
    <m/>
    <m/>
    <m/>
    <n v="0"/>
  </r>
  <r>
    <m/>
    <d v="2024-08-05T00:00:00"/>
    <x v="10"/>
    <m/>
    <m/>
    <m/>
    <m/>
    <m/>
    <m/>
    <n v="0"/>
  </r>
  <r>
    <m/>
    <d v="2024-08-06T00:00:00"/>
    <x v="10"/>
    <m/>
    <m/>
    <m/>
    <m/>
    <m/>
    <m/>
    <n v="0"/>
  </r>
  <r>
    <m/>
    <d v="2024-08-07T00:00:00"/>
    <x v="10"/>
    <m/>
    <m/>
    <m/>
    <m/>
    <m/>
    <m/>
    <n v="0"/>
  </r>
  <r>
    <m/>
    <d v="2024-08-08T00:00:00"/>
    <x v="10"/>
    <m/>
    <m/>
    <m/>
    <m/>
    <m/>
    <m/>
    <n v="0"/>
  </r>
  <r>
    <m/>
    <d v="2024-08-09T00:00:00"/>
    <x v="10"/>
    <m/>
    <m/>
    <m/>
    <m/>
    <m/>
    <m/>
    <n v="0"/>
  </r>
  <r>
    <m/>
    <d v="2024-08-10T00:00:00"/>
    <x v="10"/>
    <m/>
    <m/>
    <m/>
    <m/>
    <m/>
    <m/>
    <n v="0"/>
  </r>
  <r>
    <m/>
    <d v="2024-08-11T00:00:00"/>
    <x v="10"/>
    <m/>
    <m/>
    <m/>
    <m/>
    <m/>
    <m/>
    <n v="0"/>
  </r>
  <r>
    <m/>
    <d v="2024-08-12T00:00:00"/>
    <x v="10"/>
    <m/>
    <m/>
    <m/>
    <m/>
    <m/>
    <m/>
    <n v="0"/>
  </r>
  <r>
    <m/>
    <d v="2024-08-13T00:00:00"/>
    <x v="10"/>
    <m/>
    <m/>
    <m/>
    <m/>
    <m/>
    <m/>
    <n v="0"/>
  </r>
  <r>
    <m/>
    <d v="2024-08-14T00:00:00"/>
    <x v="10"/>
    <m/>
    <m/>
    <m/>
    <m/>
    <m/>
    <m/>
    <n v="0"/>
  </r>
  <r>
    <m/>
    <d v="2024-08-15T00:00:00"/>
    <x v="10"/>
    <m/>
    <m/>
    <m/>
    <m/>
    <m/>
    <m/>
    <n v="0"/>
  </r>
  <r>
    <m/>
    <d v="2024-08-16T00:00:00"/>
    <x v="10"/>
    <m/>
    <m/>
    <m/>
    <m/>
    <m/>
    <m/>
    <n v="0"/>
  </r>
  <r>
    <m/>
    <d v="2024-08-17T00:00:00"/>
    <x v="10"/>
    <m/>
    <m/>
    <m/>
    <m/>
    <m/>
    <m/>
    <n v="0"/>
  </r>
  <r>
    <m/>
    <d v="2024-08-18T00:00:00"/>
    <x v="10"/>
    <m/>
    <m/>
    <m/>
    <m/>
    <m/>
    <m/>
    <n v="0"/>
  </r>
  <r>
    <m/>
    <d v="2024-08-19T00:00:00"/>
    <x v="10"/>
    <m/>
    <m/>
    <m/>
    <m/>
    <m/>
    <m/>
    <n v="0"/>
  </r>
  <r>
    <m/>
    <d v="2024-08-20T00:00:00"/>
    <x v="10"/>
    <m/>
    <m/>
    <m/>
    <m/>
    <m/>
    <m/>
    <n v="0"/>
  </r>
  <r>
    <m/>
    <d v="2024-08-21T00:00:00"/>
    <x v="10"/>
    <m/>
    <m/>
    <m/>
    <m/>
    <m/>
    <m/>
    <n v="0"/>
  </r>
  <r>
    <m/>
    <d v="2024-08-22T00:00:00"/>
    <x v="10"/>
    <m/>
    <m/>
    <m/>
    <m/>
    <m/>
    <m/>
    <n v="0"/>
  </r>
  <r>
    <m/>
    <d v="2024-08-23T00:00:00"/>
    <x v="10"/>
    <m/>
    <m/>
    <m/>
    <m/>
    <m/>
    <m/>
    <n v="0"/>
  </r>
  <r>
    <m/>
    <d v="2024-08-24T00:00:00"/>
    <x v="10"/>
    <m/>
    <m/>
    <m/>
    <m/>
    <m/>
    <m/>
    <n v="0"/>
  </r>
  <r>
    <m/>
    <d v="2024-08-25T00:00:00"/>
    <x v="10"/>
    <m/>
    <m/>
    <m/>
    <m/>
    <m/>
    <m/>
    <n v="0"/>
  </r>
  <r>
    <m/>
    <d v="2024-08-26T00:00:00"/>
    <x v="10"/>
    <m/>
    <m/>
    <m/>
    <m/>
    <m/>
    <m/>
    <n v="0"/>
  </r>
  <r>
    <m/>
    <d v="2024-08-27T00:00:00"/>
    <x v="10"/>
    <m/>
    <m/>
    <m/>
    <m/>
    <m/>
    <m/>
    <n v="0"/>
  </r>
  <r>
    <m/>
    <d v="2024-08-28T00:00:00"/>
    <x v="10"/>
    <m/>
    <m/>
    <m/>
    <m/>
    <m/>
    <m/>
    <n v="0"/>
  </r>
  <r>
    <m/>
    <d v="2024-08-29T00:00:00"/>
    <x v="10"/>
    <m/>
    <m/>
    <m/>
    <m/>
    <m/>
    <m/>
    <n v="0"/>
  </r>
  <r>
    <m/>
    <d v="2024-08-30T00:00:00"/>
    <x v="10"/>
    <m/>
    <m/>
    <m/>
    <m/>
    <m/>
    <m/>
    <n v="0"/>
  </r>
  <r>
    <m/>
    <d v="2024-08-31T00:00:00"/>
    <x v="10"/>
    <m/>
    <m/>
    <m/>
    <m/>
    <m/>
    <m/>
    <n v="0"/>
  </r>
  <r>
    <m/>
    <d v="2024-09-01T00:00:00"/>
    <x v="11"/>
    <m/>
    <m/>
    <m/>
    <m/>
    <m/>
    <m/>
    <n v="0"/>
  </r>
  <r>
    <m/>
    <d v="2024-09-02T00:00:00"/>
    <x v="11"/>
    <m/>
    <m/>
    <m/>
    <m/>
    <m/>
    <m/>
    <n v="0"/>
  </r>
  <r>
    <m/>
    <d v="2024-09-03T00:00:00"/>
    <x v="11"/>
    <m/>
    <m/>
    <m/>
    <m/>
    <m/>
    <m/>
    <n v="0"/>
  </r>
  <r>
    <m/>
    <d v="2024-09-04T00:00:00"/>
    <x v="11"/>
    <m/>
    <m/>
    <m/>
    <m/>
    <m/>
    <m/>
    <n v="0"/>
  </r>
  <r>
    <m/>
    <d v="2024-09-05T00:00:00"/>
    <x v="11"/>
    <m/>
    <m/>
    <m/>
    <m/>
    <m/>
    <m/>
    <n v="0"/>
  </r>
  <r>
    <m/>
    <d v="2024-09-06T00:00:00"/>
    <x v="11"/>
    <m/>
    <m/>
    <m/>
    <m/>
    <m/>
    <m/>
    <n v="0"/>
  </r>
  <r>
    <m/>
    <d v="2024-09-07T00:00:00"/>
    <x v="11"/>
    <m/>
    <m/>
    <m/>
    <m/>
    <m/>
    <m/>
    <n v="0"/>
  </r>
  <r>
    <m/>
    <d v="2024-09-08T00:00:00"/>
    <x v="11"/>
    <m/>
    <m/>
    <m/>
    <m/>
    <m/>
    <m/>
    <n v="0"/>
  </r>
  <r>
    <m/>
    <d v="2024-09-09T00:00:00"/>
    <x v="11"/>
    <m/>
    <m/>
    <m/>
    <m/>
    <m/>
    <m/>
    <n v="0"/>
  </r>
  <r>
    <m/>
    <d v="2024-09-10T00:00:00"/>
    <x v="11"/>
    <m/>
    <m/>
    <m/>
    <m/>
    <m/>
    <m/>
    <n v="0"/>
  </r>
  <r>
    <m/>
    <d v="2024-09-11T00:00:00"/>
    <x v="11"/>
    <m/>
    <m/>
    <m/>
    <m/>
    <m/>
    <m/>
    <n v="0"/>
  </r>
  <r>
    <m/>
    <d v="2024-09-12T00:00:00"/>
    <x v="11"/>
    <m/>
    <m/>
    <m/>
    <m/>
    <m/>
    <m/>
    <n v="0"/>
  </r>
  <r>
    <m/>
    <d v="2024-09-13T00:00:00"/>
    <x v="11"/>
    <m/>
    <m/>
    <m/>
    <m/>
    <m/>
    <m/>
    <n v="0"/>
  </r>
  <r>
    <m/>
    <d v="2024-09-14T00:00:00"/>
    <x v="11"/>
    <m/>
    <m/>
    <m/>
    <m/>
    <m/>
    <m/>
    <n v="0"/>
  </r>
  <r>
    <m/>
    <d v="2024-09-15T00:00:00"/>
    <x v="11"/>
    <m/>
    <m/>
    <m/>
    <m/>
    <m/>
    <m/>
    <n v="0"/>
  </r>
  <r>
    <m/>
    <d v="2024-09-16T00:00:00"/>
    <x v="11"/>
    <m/>
    <m/>
    <m/>
    <m/>
    <m/>
    <m/>
    <n v="0"/>
  </r>
  <r>
    <m/>
    <d v="2024-09-17T00:00:00"/>
    <x v="11"/>
    <m/>
    <m/>
    <m/>
    <m/>
    <m/>
    <m/>
    <n v="0"/>
  </r>
  <r>
    <m/>
    <d v="2024-09-18T00:00:00"/>
    <x v="11"/>
    <m/>
    <m/>
    <m/>
    <m/>
    <m/>
    <m/>
    <n v="0"/>
  </r>
  <r>
    <m/>
    <d v="2024-09-19T00:00:00"/>
    <x v="11"/>
    <m/>
    <m/>
    <m/>
    <m/>
    <m/>
    <m/>
    <n v="0"/>
  </r>
  <r>
    <m/>
    <d v="2024-09-20T00:00:00"/>
    <x v="11"/>
    <m/>
    <m/>
    <m/>
    <m/>
    <m/>
    <m/>
    <n v="0"/>
  </r>
  <r>
    <m/>
    <d v="2024-09-21T00:00:00"/>
    <x v="11"/>
    <m/>
    <m/>
    <m/>
    <m/>
    <m/>
    <m/>
    <n v="0"/>
  </r>
  <r>
    <m/>
    <d v="2024-09-22T00:00:00"/>
    <x v="11"/>
    <m/>
    <m/>
    <m/>
    <m/>
    <m/>
    <m/>
    <n v="0"/>
  </r>
  <r>
    <m/>
    <d v="2024-09-23T00:00:00"/>
    <x v="11"/>
    <m/>
    <m/>
    <m/>
    <m/>
    <m/>
    <m/>
    <n v="0"/>
  </r>
  <r>
    <m/>
    <d v="2024-09-24T00:00:00"/>
    <x v="11"/>
    <m/>
    <m/>
    <m/>
    <m/>
    <m/>
    <m/>
    <n v="0"/>
  </r>
  <r>
    <m/>
    <d v="2024-09-25T00:00:00"/>
    <x v="11"/>
    <m/>
    <m/>
    <m/>
    <m/>
    <m/>
    <m/>
    <n v="0"/>
  </r>
  <r>
    <m/>
    <d v="2024-09-26T00:00:00"/>
    <x v="11"/>
    <m/>
    <m/>
    <m/>
    <m/>
    <m/>
    <m/>
    <n v="0"/>
  </r>
  <r>
    <m/>
    <d v="2024-09-27T00:00:00"/>
    <x v="11"/>
    <m/>
    <m/>
    <m/>
    <m/>
    <m/>
    <m/>
    <n v="0"/>
  </r>
  <r>
    <m/>
    <d v="2024-09-28T00:00:00"/>
    <x v="11"/>
    <m/>
    <m/>
    <m/>
    <m/>
    <m/>
    <m/>
    <n v="0"/>
  </r>
  <r>
    <m/>
    <d v="2024-09-29T00:00:00"/>
    <x v="11"/>
    <m/>
    <m/>
    <m/>
    <m/>
    <m/>
    <m/>
    <n v="0"/>
  </r>
  <r>
    <m/>
    <d v="2024-09-30T00:00:00"/>
    <x v="11"/>
    <m/>
    <m/>
    <m/>
    <m/>
    <m/>
    <m/>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47800A0-2F65-4E43-85B0-61600EFBF6EB}" name="Pivottabell2" cacheId="0" applyNumberFormats="0" applyBorderFormats="0" applyFontFormats="0" applyPatternFormats="0" applyAlignmentFormats="0" applyWidthHeightFormats="1" dataCaption="Värden" updatedVersion="8" minRefreshableVersion="3" useAutoFormatting="1" itemPrintTitles="1" createdVersion="8" indent="0" outline="1" outlineData="1" multipleFieldFilters="0" chartFormat="1">
  <location ref="M3:T16" firstHeaderRow="0" firstDataRow="1" firstDataCol="1"/>
  <pivotFields count="10">
    <pivotField showAll="0"/>
    <pivotField numFmtId="14" showAll="0"/>
    <pivotField axis="axisRow" showAll="0">
      <items count="14">
        <item m="1" x="12"/>
        <item x="0"/>
        <item x="1"/>
        <item x="2"/>
        <item x="3"/>
        <item x="4"/>
        <item x="5"/>
        <item x="6"/>
        <item x="7"/>
        <item x="8"/>
        <item x="9"/>
        <item x="10"/>
        <item x="11"/>
        <item t="default"/>
      </items>
    </pivotField>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13">
    <i>
      <x v="1"/>
    </i>
    <i>
      <x v="2"/>
    </i>
    <i>
      <x v="3"/>
    </i>
    <i>
      <x v="4"/>
    </i>
    <i>
      <x v="5"/>
    </i>
    <i>
      <x v="6"/>
    </i>
    <i>
      <x v="7"/>
    </i>
    <i>
      <x v="8"/>
    </i>
    <i>
      <x v="9"/>
    </i>
    <i>
      <x v="10"/>
    </i>
    <i>
      <x v="11"/>
    </i>
    <i>
      <x v="12"/>
    </i>
    <i t="grand">
      <x/>
    </i>
  </rowItems>
  <colFields count="1">
    <field x="-2"/>
  </colFields>
  <colItems count="7">
    <i>
      <x/>
    </i>
    <i i="1">
      <x v="1"/>
    </i>
    <i i="2">
      <x v="2"/>
    </i>
    <i i="3">
      <x v="3"/>
    </i>
    <i i="4">
      <x v="4"/>
    </i>
    <i i="5">
      <x v="5"/>
    </i>
    <i i="6">
      <x v="6"/>
    </i>
  </colItems>
  <dataFields count="7">
    <dataField name="Summa av Konkurranse" fld="3" baseField="0" baseItem="0"/>
    <dataField name="Summa av Spill" fld="4" baseField="0" baseItem="0"/>
    <dataField name="Summa av Golfslag" fld="5" baseField="0" baseItem="0"/>
    <dataField name="Summa av Teknikk" fld="6" baseField="0" baseItem="0"/>
    <dataField name="Summa av Fysik" fld="7" baseField="0" baseItem="0"/>
    <dataField name="Summa av Antal pass" fld="8" baseField="2" baseItem="9"/>
    <dataField name="Summa av Total" fld="9" baseField="0" baseItem="0"/>
  </dataFields>
  <chartFormats count="7">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0" format="4" series="1">
      <pivotArea type="data" outline="0" fieldPosition="0">
        <references count="1">
          <reference field="4294967294" count="1" selected="0">
            <x v="4"/>
          </reference>
        </references>
      </pivotArea>
    </chartFormat>
    <chartFormat chart="0" format="5" series="1">
      <pivotArea type="data" outline="0" fieldPosition="0">
        <references count="1">
          <reference field="4294967294" count="1" selected="0">
            <x v="6"/>
          </reference>
        </references>
      </pivotArea>
    </chartFormat>
    <chartFormat chart="0" format="6" series="1">
      <pivotArea type="data" outline="0" fieldPosition="0">
        <references count="1">
          <reference field="4294967294" count="1" selected="0">
            <x v="5"/>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H44" headerRowDxfId="29" dataDxfId="27" headerRowBorderDxfId="28">
  <tableColumns count="8">
    <tableColumn id="1" xr3:uid="{00000000-0010-0000-0000-000001000000}" name="Rank" dataDxfId="26"/>
    <tableColumn id="2" xr3:uid="{00000000-0010-0000-0000-000002000000}" name="Navn" dataDxfId="25"/>
    <tableColumn id="3" xr3:uid="{00000000-0010-0000-0000-000003000000}" name="SGA" dataDxfId="24"/>
    <tableColumn id="4" xr3:uid="{00000000-0010-0000-0000-000004000000}" name="100-150 Median PEI" dataDxfId="23"/>
    <tableColumn id="5" xr3:uid="{00000000-0010-0000-0000-000005000000}" name="150-200 Median PEI" dataDxfId="22"/>
    <tableColumn id="6" xr3:uid="{00000000-0010-0000-0000-000006000000}" name="200-250 Median PEI" dataDxfId="21"/>
    <tableColumn id="7" xr3:uid="{00000000-0010-0000-0000-000007000000}" name="100-150 Green and fringe" dataDxfId="20"/>
    <tableColumn id="8" xr3:uid="{00000000-0010-0000-0000-000008000000}" name="150-200 Green and fringe" dataDxfId="19"/>
  </tableColumns>
  <tableStyleInfo name="Statistic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1:Q43" headerRowDxfId="18" headerRowBorderDxfId="17">
  <tableColumns count="8">
    <tableColumn id="1" xr3:uid="{00000000-0010-0000-0100-000001000000}" name="Rank" dataDxfId="16"/>
    <tableColumn id="2" xr3:uid="{00000000-0010-0000-0100-000002000000}" name="Golfer" dataDxfId="15"/>
    <tableColumn id="3" xr3:uid="{00000000-0010-0000-0100-000003000000}" name="SGS" dataDxfId="14"/>
    <tableColumn id="4" xr3:uid="{00000000-0010-0000-0100-000004000000}" name="0-100 Median PEI" dataDxfId="13"/>
    <tableColumn id="5" xr3:uid="{00000000-0010-0000-0100-000005000000}" name="0-20 Median PEI" dataDxfId="12"/>
    <tableColumn id="6" xr3:uid="{00000000-0010-0000-0100-000006000000}" name="20-60_x000a_Median PEI" dataDxfId="11"/>
    <tableColumn id="7" xr3:uid="{00000000-0010-0000-0100-000007000000}" name="60-100_x000a_Median PEI" dataDxfId="10"/>
    <tableColumn id="8" xr3:uid="{00000000-0010-0000-0100-000008000000}" name="Greenside sand median PEI" dataDxfId="9"/>
  </tableColumns>
  <tableStyleInfo name="Statistics-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S1:Y31" headerRowDxfId="8" headerRowBorderDxfId="7">
  <tableColumns count="7">
    <tableColumn id="1" xr3:uid="{00000000-0010-0000-0200-000001000000}" name="Distance (y)" dataDxfId="6"/>
    <tableColumn id="2" xr3:uid="{00000000-0010-0000-0200-000002000000}" name="Distance (m)" dataDxfId="5"/>
    <tableColumn id="3" xr3:uid="{00000000-0010-0000-0200-000003000000}" name="Tee" dataDxfId="4"/>
    <tableColumn id="4" xr3:uid="{00000000-0010-0000-0200-000004000000}" name="Fairway" dataDxfId="3"/>
    <tableColumn id="5" xr3:uid="{00000000-0010-0000-0200-000005000000}" name="Rough" dataDxfId="2"/>
    <tableColumn id="6" xr3:uid="{00000000-0010-0000-0200-000006000000}" name="Sand" dataDxfId="1"/>
    <tableColumn id="7" xr3:uid="{00000000-0010-0000-0200-000007000000}" name="Recovery" dataDxfId="0"/>
  </tableColumns>
  <tableStyleInfo name="Statistics-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youtube.com/watch?v=nU7AeeJNeFc" TargetMode="External"/><Relationship Id="rId2" Type="http://schemas.openxmlformats.org/officeDocument/2006/relationships/hyperlink" Target="https://www.youtube.com/watch?v=NGyo2ABRBF4" TargetMode="External"/><Relationship Id="rId1" Type="http://schemas.openxmlformats.org/officeDocument/2006/relationships/hyperlink" Target="https://www.youtube.com/watch?v=7EuovFcsWJ8" TargetMode="External"/><Relationship Id="rId6" Type="http://schemas.openxmlformats.org/officeDocument/2006/relationships/drawing" Target="../drawings/drawing8.xml"/><Relationship Id="rId5" Type="http://schemas.openxmlformats.org/officeDocument/2006/relationships/hyperlink" Target="https://www.youtube.com/watch?v=bUBmranFZh4&amp;t=176s" TargetMode="External"/><Relationship Id="rId4" Type="http://schemas.openxmlformats.org/officeDocument/2006/relationships/hyperlink" Target="https://www.youtube.com/watch?v=U6pWIjisxdg"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hyperlink" Target="https://www.golfforbundet.no/spiller/toppidrett/skjemaer" TargetMode="External"/><Relationship Id="rId2" Type="http://schemas.openxmlformats.org/officeDocument/2006/relationships/hyperlink" Target="https://www.golfforbundet.no/spiller/toppidrett/skjemaer" TargetMode="External"/><Relationship Id="rId1" Type="http://schemas.openxmlformats.org/officeDocument/2006/relationships/hyperlink" Target="https://forms.gle/ENzbbKXU5tEBDEy57"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ivotTable" Target="../pivotTables/pivotTable1.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hyperlink" Target="mailto:mariell.bruun@golfforbundet.no" TargetMode="External"/><Relationship Id="rId3" Type="http://schemas.openxmlformats.org/officeDocument/2006/relationships/hyperlink" Target="mailto:geoff.dixon@golfforbundet.no" TargetMode="External"/><Relationship Id="rId7" Type="http://schemas.openxmlformats.org/officeDocument/2006/relationships/hyperlink" Target="mailto:emilie.kvamme@golfforbundet.no" TargetMode="External"/><Relationship Id="rId2" Type="http://schemas.openxmlformats.org/officeDocument/2006/relationships/hyperlink" Target="mailto:hans.aberg@golfforbundet.no" TargetMode="External"/><Relationship Id="rId1" Type="http://schemas.openxmlformats.org/officeDocument/2006/relationships/hyperlink" Target="mailto:oyvind.rojahn@golfforbundet.no" TargetMode="External"/><Relationship Id="rId6" Type="http://schemas.openxmlformats.org/officeDocument/2006/relationships/hyperlink" Target="mailto:tom.rosenvinge@golfforbundet.no" TargetMode="External"/><Relationship Id="rId5" Type="http://schemas.openxmlformats.org/officeDocument/2006/relationships/hyperlink" Target="mailto:adrian.aambo@golfforbundet.no" TargetMode="External"/><Relationship Id="rId4" Type="http://schemas.openxmlformats.org/officeDocument/2006/relationships/hyperlink" Target="mailto:carljohan.gustavsson@golfforbundet.no"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s://datagolf.com/" TargetMode="External"/><Relationship Id="rId2" Type="http://schemas.openxmlformats.org/officeDocument/2006/relationships/hyperlink" Target="https://www.youtube.com/watch?v=YBtEW8oS6q4" TargetMode="External"/><Relationship Id="rId1" Type="http://schemas.openxmlformats.org/officeDocument/2006/relationships/hyperlink" Target="https://www.youtube.com/watch?v=MeNHbGhPFzU"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youtube.com/watch?v=PCRSVRD2EAk"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youtu.be/vQSKx0G3QxI"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danish.golf/ecco-tour/livescore/" TargetMode="External"/><Relationship Id="rId2" Type="http://schemas.openxmlformats.org/officeDocument/2006/relationships/hyperlink" Target="https://www.ega-golf.ch/events/calendar" TargetMode="External"/><Relationship Id="rId1" Type="http://schemas.openxmlformats.org/officeDocument/2006/relationships/hyperlink" Target="https://www.golfbox.no/app_livescoring/tour/default.asp?language=1044" TargetMode="External"/><Relationship Id="rId6" Type="http://schemas.openxmlformats.org/officeDocument/2006/relationships/drawing" Target="../drawings/drawing6.xml"/><Relationship Id="rId5" Type="http://schemas.openxmlformats.org/officeDocument/2006/relationships/printerSettings" Target="../printerSettings/printerSettings7.bin"/><Relationship Id="rId4" Type="http://schemas.openxmlformats.org/officeDocument/2006/relationships/hyperlink" Target="https://www.golfforbundet.no/spiller/toppidrett/skjemaer"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zoomScale="120" zoomScaleNormal="120" workbookViewId="0">
      <selection activeCell="AD28" sqref="AD28"/>
    </sheetView>
  </sheetViews>
  <sheetFormatPr baseColWidth="10" defaultColWidth="14.453125" defaultRowHeight="15" customHeight="1" x14ac:dyDescent="0.35"/>
  <cols>
    <col min="1" max="26" width="8.7265625" customWidth="1"/>
  </cols>
  <sheetData>
    <row r="1" ht="14.25" customHeight="1" x14ac:dyDescent="0.35"/>
    <row r="2" ht="14.25" customHeight="1" x14ac:dyDescent="0.35"/>
    <row r="3" ht="14.25" customHeight="1" x14ac:dyDescent="0.35"/>
    <row r="4" ht="14.25" customHeight="1" x14ac:dyDescent="0.35"/>
    <row r="5" ht="14.25" customHeight="1" x14ac:dyDescent="0.35"/>
    <row r="6" ht="14.25" customHeight="1" x14ac:dyDescent="0.35"/>
    <row r="7" ht="14.25" customHeight="1" x14ac:dyDescent="0.35"/>
    <row r="8" ht="14.25" customHeight="1" x14ac:dyDescent="0.35"/>
    <row r="9" ht="14.25" customHeight="1" x14ac:dyDescent="0.35"/>
    <row r="10" ht="14.25" customHeight="1" x14ac:dyDescent="0.35"/>
    <row r="11" ht="14.25" customHeight="1" x14ac:dyDescent="0.35"/>
    <row r="12" ht="14.25" customHeight="1" x14ac:dyDescent="0.35"/>
    <row r="13" ht="14.25" customHeight="1" x14ac:dyDescent="0.35"/>
    <row r="14" ht="14.25" customHeight="1" x14ac:dyDescent="0.35"/>
    <row r="15" ht="14.25" customHeight="1" x14ac:dyDescent="0.35"/>
    <row r="16"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27CEB-1EFA-4FC5-B57B-98AED1209EE0}">
  <dimension ref="A1:AD90"/>
  <sheetViews>
    <sheetView workbookViewId="0">
      <selection activeCell="F14" sqref="F14"/>
    </sheetView>
  </sheetViews>
  <sheetFormatPr baseColWidth="10" defaultColWidth="8.7265625" defaultRowHeight="14.5" x14ac:dyDescent="0.35"/>
  <cols>
    <col min="1" max="1" width="6.54296875" customWidth="1"/>
    <col min="2" max="2" width="12" style="87" customWidth="1"/>
    <col min="3" max="6" width="11" style="87" customWidth="1"/>
    <col min="9" max="9" width="10.7265625" customWidth="1"/>
    <col min="11" max="11" width="14.81640625" customWidth="1"/>
    <col min="16" max="16" width="10.1796875" customWidth="1"/>
    <col min="23" max="23" width="12.1796875" customWidth="1"/>
    <col min="24" max="24" width="10.81640625" customWidth="1"/>
    <col min="25" max="25" width="9.54296875" customWidth="1"/>
    <col min="26" max="26" width="12.1796875" customWidth="1"/>
    <col min="27" max="27" width="10.81640625" customWidth="1"/>
    <col min="30" max="30" width="36.1796875" customWidth="1"/>
    <col min="31" max="31" width="33.81640625" customWidth="1"/>
  </cols>
  <sheetData>
    <row r="1" spans="1:30" ht="48" customHeight="1" x14ac:dyDescent="0.35">
      <c r="A1" s="215" t="s">
        <v>456</v>
      </c>
      <c r="B1" s="216"/>
      <c r="C1" s="216"/>
      <c r="D1" s="216"/>
      <c r="E1" s="216"/>
      <c r="F1" s="217"/>
      <c r="H1" s="215" t="s">
        <v>457</v>
      </c>
      <c r="I1" s="216"/>
      <c r="J1" s="216"/>
      <c r="K1" s="216"/>
      <c r="L1" s="216"/>
      <c r="M1" s="217"/>
      <c r="O1" s="215" t="s">
        <v>457</v>
      </c>
      <c r="P1" s="216"/>
      <c r="Q1" s="216"/>
      <c r="R1" s="216"/>
      <c r="S1" s="216"/>
      <c r="T1" s="217"/>
      <c r="V1" s="215" t="s">
        <v>457</v>
      </c>
      <c r="W1" s="216"/>
      <c r="X1" s="216"/>
      <c r="Y1" s="216"/>
      <c r="Z1" s="216"/>
      <c r="AA1" s="217"/>
    </row>
    <row r="2" spans="1:30" ht="24" customHeight="1" x14ac:dyDescent="0.35">
      <c r="A2" s="174"/>
      <c r="B2" s="174"/>
      <c r="C2" s="174"/>
      <c r="D2" s="174"/>
      <c r="E2" s="174"/>
      <c r="F2" s="174"/>
    </row>
    <row r="3" spans="1:30" ht="23.5" x14ac:dyDescent="0.55000000000000004">
      <c r="A3" s="221" t="s">
        <v>449</v>
      </c>
      <c r="B3" s="222"/>
      <c r="C3" s="227" t="s">
        <v>462</v>
      </c>
      <c r="D3" s="227"/>
      <c r="E3" s="227"/>
      <c r="H3" s="221" t="s">
        <v>449</v>
      </c>
      <c r="I3" s="222"/>
      <c r="J3" s="223"/>
      <c r="K3" s="223"/>
      <c r="L3" s="223"/>
      <c r="M3" s="87"/>
      <c r="O3" s="221" t="s">
        <v>449</v>
      </c>
      <c r="P3" s="222"/>
      <c r="Q3" s="223"/>
      <c r="R3" s="223"/>
      <c r="S3" s="223"/>
      <c r="T3" s="87"/>
      <c r="V3" s="221" t="s">
        <v>449</v>
      </c>
      <c r="W3" s="222"/>
      <c r="X3" s="223"/>
      <c r="Y3" s="223"/>
      <c r="Z3" s="223"/>
      <c r="AA3" s="87"/>
    </row>
    <row r="4" spans="1:30" ht="18.5" x14ac:dyDescent="0.45">
      <c r="A4" s="155" t="s">
        <v>153</v>
      </c>
      <c r="B4" s="159" t="s">
        <v>450</v>
      </c>
      <c r="C4" s="159" t="s">
        <v>451</v>
      </c>
      <c r="D4" s="159" t="s">
        <v>179</v>
      </c>
      <c r="E4" s="159" t="s">
        <v>412</v>
      </c>
      <c r="F4" s="86"/>
      <c r="H4" s="155" t="s">
        <v>153</v>
      </c>
      <c r="I4" s="86" t="s">
        <v>450</v>
      </c>
      <c r="J4" s="86" t="s">
        <v>451</v>
      </c>
      <c r="K4" s="86" t="s">
        <v>179</v>
      </c>
      <c r="L4" s="86" t="s">
        <v>412</v>
      </c>
      <c r="M4" s="86"/>
      <c r="O4" s="155" t="s">
        <v>153</v>
      </c>
      <c r="P4" s="86" t="s">
        <v>450</v>
      </c>
      <c r="Q4" s="86" t="s">
        <v>451</v>
      </c>
      <c r="R4" s="86" t="s">
        <v>179</v>
      </c>
      <c r="S4" s="86" t="s">
        <v>412</v>
      </c>
      <c r="T4" s="86"/>
      <c r="V4" s="155" t="s">
        <v>153</v>
      </c>
      <c r="W4" s="86" t="s">
        <v>450</v>
      </c>
      <c r="X4" s="86" t="s">
        <v>451</v>
      </c>
      <c r="Y4" s="86" t="s">
        <v>179</v>
      </c>
      <c r="Z4" s="86" t="s">
        <v>412</v>
      </c>
      <c r="AA4" s="86"/>
      <c r="AC4" s="76" t="s">
        <v>64</v>
      </c>
    </row>
    <row r="5" spans="1:30" ht="18.5" x14ac:dyDescent="0.45">
      <c r="A5" s="155" t="s">
        <v>43</v>
      </c>
      <c r="B5" s="86" t="s">
        <v>110</v>
      </c>
      <c r="C5" s="86" t="s">
        <v>95</v>
      </c>
      <c r="D5" s="86" t="s">
        <v>96</v>
      </c>
      <c r="E5" s="86" t="s">
        <v>97</v>
      </c>
      <c r="F5" s="86" t="s">
        <v>452</v>
      </c>
      <c r="H5" s="155" t="s">
        <v>43</v>
      </c>
      <c r="I5" s="86" t="s">
        <v>110</v>
      </c>
      <c r="J5" s="86" t="s">
        <v>95</v>
      </c>
      <c r="K5" s="86" t="s">
        <v>96</v>
      </c>
      <c r="L5" s="86" t="s">
        <v>97</v>
      </c>
      <c r="M5" s="86" t="s">
        <v>452</v>
      </c>
      <c r="O5" s="155" t="s">
        <v>43</v>
      </c>
      <c r="P5" s="86" t="s">
        <v>110</v>
      </c>
      <c r="Q5" s="86" t="s">
        <v>95</v>
      </c>
      <c r="R5" s="86" t="s">
        <v>96</v>
      </c>
      <c r="S5" s="86" t="s">
        <v>97</v>
      </c>
      <c r="T5" s="86" t="s">
        <v>452</v>
      </c>
      <c r="V5" s="155" t="s">
        <v>43</v>
      </c>
      <c r="W5" s="86" t="s">
        <v>110</v>
      </c>
      <c r="X5" s="86" t="s">
        <v>95</v>
      </c>
      <c r="Y5" s="86" t="s">
        <v>96</v>
      </c>
      <c r="Z5" s="86" t="s">
        <v>97</v>
      </c>
      <c r="AA5" s="86" t="s">
        <v>452</v>
      </c>
      <c r="AC5">
        <v>1</v>
      </c>
      <c r="AD5" s="88" t="s">
        <v>465</v>
      </c>
    </row>
    <row r="6" spans="1:30" x14ac:dyDescent="0.35">
      <c r="B6" s="99"/>
      <c r="C6" s="99"/>
      <c r="D6" s="99"/>
      <c r="E6" s="99"/>
      <c r="F6" s="99"/>
      <c r="I6" s="99"/>
      <c r="J6" s="99"/>
      <c r="K6" s="99"/>
      <c r="L6" s="99"/>
      <c r="M6" s="99"/>
      <c r="P6" s="99"/>
      <c r="Q6" s="99"/>
      <c r="R6" s="99"/>
      <c r="S6" s="99"/>
      <c r="T6" s="99"/>
      <c r="W6" s="99"/>
      <c r="X6" s="99"/>
      <c r="Y6" s="99"/>
      <c r="Z6" s="99"/>
      <c r="AA6" s="99"/>
      <c r="AC6">
        <v>2</v>
      </c>
      <c r="AD6" s="88" t="s">
        <v>466</v>
      </c>
    </row>
    <row r="7" spans="1:30" ht="18.5" x14ac:dyDescent="0.45">
      <c r="A7" s="156" t="s">
        <v>142</v>
      </c>
      <c r="B7" s="224" t="s">
        <v>220</v>
      </c>
      <c r="C7" s="225"/>
      <c r="D7" s="226"/>
      <c r="E7" s="100" t="s">
        <v>453</v>
      </c>
      <c r="F7" s="100" t="s">
        <v>454</v>
      </c>
      <c r="H7" s="156" t="s">
        <v>142</v>
      </c>
      <c r="I7" s="224" t="s">
        <v>220</v>
      </c>
      <c r="J7" s="225"/>
      <c r="K7" s="226"/>
      <c r="L7" s="100" t="s">
        <v>453</v>
      </c>
      <c r="M7" s="100" t="s">
        <v>454</v>
      </c>
      <c r="O7" s="156" t="s">
        <v>142</v>
      </c>
      <c r="P7" s="224" t="s">
        <v>220</v>
      </c>
      <c r="Q7" s="225"/>
      <c r="R7" s="226"/>
      <c r="S7" s="100" t="s">
        <v>453</v>
      </c>
      <c r="T7" s="100" t="s">
        <v>454</v>
      </c>
      <c r="V7" s="156" t="s">
        <v>142</v>
      </c>
      <c r="W7" s="224" t="s">
        <v>220</v>
      </c>
      <c r="X7" s="225"/>
      <c r="Y7" s="226"/>
      <c r="Z7" s="100" t="s">
        <v>453</v>
      </c>
      <c r="AA7" s="100" t="s">
        <v>454</v>
      </c>
      <c r="AC7">
        <v>3</v>
      </c>
      <c r="AD7" s="88" t="s">
        <v>467</v>
      </c>
    </row>
    <row r="8" spans="1:30" ht="18.5" x14ac:dyDescent="0.45">
      <c r="A8" s="156">
        <v>1</v>
      </c>
      <c r="B8" s="218"/>
      <c r="C8" s="219"/>
      <c r="D8" s="220"/>
      <c r="E8" s="86"/>
      <c r="F8" s="86"/>
      <c r="H8" s="156">
        <v>1</v>
      </c>
      <c r="I8" s="218"/>
      <c r="J8" s="219"/>
      <c r="K8" s="220"/>
      <c r="L8" s="86"/>
      <c r="M8" s="86"/>
      <c r="O8" s="156">
        <v>1</v>
      </c>
      <c r="P8" s="218"/>
      <c r="Q8" s="219"/>
      <c r="R8" s="220"/>
      <c r="S8" s="86"/>
      <c r="T8" s="86"/>
      <c r="V8" s="156">
        <v>1</v>
      </c>
      <c r="W8" s="218"/>
      <c r="X8" s="219"/>
      <c r="Y8" s="220"/>
      <c r="Z8" s="86"/>
      <c r="AA8" s="86"/>
      <c r="AC8">
        <v>4</v>
      </c>
      <c r="AD8" s="88" t="s">
        <v>468</v>
      </c>
    </row>
    <row r="9" spans="1:30" ht="18.5" x14ac:dyDescent="0.45">
      <c r="A9" s="156">
        <v>2</v>
      </c>
      <c r="B9" s="218"/>
      <c r="C9" s="219"/>
      <c r="D9" s="220"/>
      <c r="E9" s="86"/>
      <c r="F9" s="86"/>
      <c r="H9" s="156">
        <v>2</v>
      </c>
      <c r="I9" s="218"/>
      <c r="J9" s="219"/>
      <c r="K9" s="220"/>
      <c r="L9" s="86"/>
      <c r="M9" s="86"/>
      <c r="O9" s="156">
        <v>2</v>
      </c>
      <c r="P9" s="218"/>
      <c r="Q9" s="219"/>
      <c r="R9" s="220"/>
      <c r="S9" s="86"/>
      <c r="T9" s="86"/>
      <c r="V9" s="156">
        <v>2</v>
      </c>
      <c r="W9" s="218"/>
      <c r="X9" s="219"/>
      <c r="Y9" s="220"/>
      <c r="Z9" s="86"/>
      <c r="AA9" s="86"/>
      <c r="AC9">
        <v>5</v>
      </c>
      <c r="AD9" s="88" t="s">
        <v>469</v>
      </c>
    </row>
    <row r="10" spans="1:30" ht="18.5" x14ac:dyDescent="0.45">
      <c r="A10" s="156">
        <v>3</v>
      </c>
      <c r="B10" s="218"/>
      <c r="C10" s="219"/>
      <c r="D10" s="220"/>
      <c r="E10" s="86"/>
      <c r="F10" s="86"/>
      <c r="H10" s="156">
        <v>3</v>
      </c>
      <c r="I10" s="218"/>
      <c r="J10" s="219"/>
      <c r="K10" s="220"/>
      <c r="L10" s="86"/>
      <c r="M10" s="86"/>
      <c r="O10" s="156">
        <v>3</v>
      </c>
      <c r="P10" s="218"/>
      <c r="Q10" s="219"/>
      <c r="R10" s="220"/>
      <c r="S10" s="86"/>
      <c r="T10" s="86"/>
      <c r="V10" s="156">
        <v>3</v>
      </c>
      <c r="W10" s="218"/>
      <c r="X10" s="219"/>
      <c r="Y10" s="220"/>
      <c r="Z10" s="86"/>
      <c r="AA10" s="86"/>
    </row>
    <row r="11" spans="1:30" ht="18.5" x14ac:dyDescent="0.45">
      <c r="A11" s="156">
        <v>4</v>
      </c>
      <c r="B11" s="218"/>
      <c r="C11" s="219"/>
      <c r="D11" s="220"/>
      <c r="E11" s="86"/>
      <c r="F11" s="86"/>
      <c r="H11" s="156">
        <v>4</v>
      </c>
      <c r="I11" s="218"/>
      <c r="J11" s="219"/>
      <c r="K11" s="220"/>
      <c r="L11" s="86"/>
      <c r="M11" s="86"/>
      <c r="O11" s="156">
        <v>4</v>
      </c>
      <c r="P11" s="218"/>
      <c r="Q11" s="219"/>
      <c r="R11" s="220"/>
      <c r="S11" s="86"/>
      <c r="T11" s="86"/>
      <c r="V11" s="156">
        <v>4</v>
      </c>
      <c r="W11" s="218"/>
      <c r="X11" s="219"/>
      <c r="Y11" s="220"/>
      <c r="Z11" s="86"/>
      <c r="AA11" s="86"/>
    </row>
    <row r="12" spans="1:30" ht="18.5" x14ac:dyDescent="0.45">
      <c r="A12" s="156">
        <v>5</v>
      </c>
      <c r="B12" s="218"/>
      <c r="C12" s="219"/>
      <c r="D12" s="220"/>
      <c r="E12" s="86"/>
      <c r="F12" s="86"/>
      <c r="H12" s="156">
        <v>5</v>
      </c>
      <c r="I12" s="218"/>
      <c r="J12" s="219"/>
      <c r="K12" s="220"/>
      <c r="L12" s="86"/>
      <c r="M12" s="86"/>
      <c r="O12" s="156">
        <v>5</v>
      </c>
      <c r="P12" s="218"/>
      <c r="Q12" s="219"/>
      <c r="R12" s="220"/>
      <c r="S12" s="86"/>
      <c r="T12" s="86"/>
      <c r="V12" s="156">
        <v>5</v>
      </c>
      <c r="W12" s="218"/>
      <c r="X12" s="219"/>
      <c r="Y12" s="220"/>
      <c r="Z12" s="86"/>
      <c r="AA12" s="86"/>
    </row>
    <row r="13" spans="1:30" ht="18.5" x14ac:dyDescent="0.45">
      <c r="A13" s="156">
        <v>6</v>
      </c>
      <c r="B13" s="218"/>
      <c r="C13" s="219"/>
      <c r="D13" s="220"/>
      <c r="E13" s="86"/>
      <c r="F13" s="86"/>
      <c r="H13" s="156">
        <v>6</v>
      </c>
      <c r="I13" s="218"/>
      <c r="J13" s="219"/>
      <c r="K13" s="220"/>
      <c r="L13" s="86"/>
      <c r="M13" s="86"/>
      <c r="O13" s="156">
        <v>6</v>
      </c>
      <c r="P13" s="218"/>
      <c r="Q13" s="219"/>
      <c r="R13" s="220"/>
      <c r="S13" s="86"/>
      <c r="T13" s="86"/>
      <c r="V13" s="156">
        <v>6</v>
      </c>
      <c r="W13" s="218"/>
      <c r="X13" s="219"/>
      <c r="Y13" s="220"/>
      <c r="Z13" s="86"/>
      <c r="AA13" s="86"/>
    </row>
    <row r="14" spans="1:30" ht="18.5" x14ac:dyDescent="0.45">
      <c r="A14" s="156">
        <v>7</v>
      </c>
      <c r="B14" s="218"/>
      <c r="C14" s="219"/>
      <c r="D14" s="220"/>
      <c r="E14" s="86"/>
      <c r="F14" s="86"/>
      <c r="H14" s="156">
        <v>7</v>
      </c>
      <c r="I14" s="218"/>
      <c r="J14" s="219"/>
      <c r="K14" s="220"/>
      <c r="L14" s="86"/>
      <c r="M14" s="86"/>
      <c r="O14" s="156">
        <v>7</v>
      </c>
      <c r="P14" s="218"/>
      <c r="Q14" s="219"/>
      <c r="R14" s="220"/>
      <c r="S14" s="86"/>
      <c r="T14" s="86"/>
      <c r="V14" s="156">
        <v>7</v>
      </c>
      <c r="W14" s="218"/>
      <c r="X14" s="219"/>
      <c r="Y14" s="220"/>
      <c r="Z14" s="86"/>
      <c r="AA14" s="86"/>
    </row>
    <row r="15" spans="1:30" ht="18.5" x14ac:dyDescent="0.45">
      <c r="A15" s="156">
        <v>8</v>
      </c>
      <c r="B15" s="218"/>
      <c r="C15" s="219"/>
      <c r="D15" s="220"/>
      <c r="E15" s="86"/>
      <c r="F15" s="86"/>
      <c r="H15" s="156">
        <v>8</v>
      </c>
      <c r="I15" s="218"/>
      <c r="J15" s="219"/>
      <c r="K15" s="220"/>
      <c r="L15" s="86"/>
      <c r="M15" s="86"/>
      <c r="O15" s="156">
        <v>8</v>
      </c>
      <c r="P15" s="218"/>
      <c r="Q15" s="219"/>
      <c r="R15" s="220"/>
      <c r="S15" s="86"/>
      <c r="T15" s="86"/>
      <c r="V15" s="156">
        <v>8</v>
      </c>
      <c r="W15" s="218"/>
      <c r="X15" s="219"/>
      <c r="Y15" s="220"/>
      <c r="Z15" s="86"/>
      <c r="AA15" s="86"/>
    </row>
    <row r="16" spans="1:30" ht="18.5" x14ac:dyDescent="0.45">
      <c r="A16" s="156">
        <v>9</v>
      </c>
      <c r="B16" s="218"/>
      <c r="C16" s="219"/>
      <c r="D16" s="220"/>
      <c r="E16" s="86"/>
      <c r="F16" s="86"/>
      <c r="H16" s="156">
        <v>9</v>
      </c>
      <c r="I16" s="218"/>
      <c r="J16" s="219"/>
      <c r="K16" s="220"/>
      <c r="L16" s="86"/>
      <c r="M16" s="86"/>
      <c r="O16" s="156">
        <v>9</v>
      </c>
      <c r="P16" s="218"/>
      <c r="Q16" s="219"/>
      <c r="R16" s="220"/>
      <c r="S16" s="86"/>
      <c r="T16" s="86"/>
      <c r="V16" s="156">
        <v>9</v>
      </c>
      <c r="W16" s="218"/>
      <c r="X16" s="219"/>
      <c r="Y16" s="220"/>
      <c r="Z16" s="86"/>
      <c r="AA16" s="86"/>
    </row>
    <row r="17" spans="1:27" ht="18.5" x14ac:dyDescent="0.45">
      <c r="A17" s="156">
        <v>10</v>
      </c>
      <c r="B17" s="218"/>
      <c r="C17" s="219"/>
      <c r="D17" s="220"/>
      <c r="E17" s="86"/>
      <c r="F17" s="86"/>
      <c r="H17" s="156">
        <v>10</v>
      </c>
      <c r="I17" s="218"/>
      <c r="J17" s="219"/>
      <c r="K17" s="220"/>
      <c r="L17" s="86"/>
      <c r="M17" s="86"/>
      <c r="O17" s="156">
        <v>10</v>
      </c>
      <c r="P17" s="218"/>
      <c r="Q17" s="219"/>
      <c r="R17" s="220"/>
      <c r="S17" s="86"/>
      <c r="T17" s="86"/>
      <c r="V17" s="156">
        <v>10</v>
      </c>
      <c r="W17" s="218"/>
      <c r="X17" s="219"/>
      <c r="Y17" s="220"/>
      <c r="Z17" s="86"/>
      <c r="AA17" s="86"/>
    </row>
    <row r="18" spans="1:27" x14ac:dyDescent="0.35">
      <c r="D18" s="157" t="s">
        <v>156</v>
      </c>
      <c r="E18" s="158"/>
      <c r="F18" s="158"/>
      <c r="I18" s="87"/>
      <c r="J18" s="87"/>
      <c r="K18" s="157" t="s">
        <v>156</v>
      </c>
      <c r="L18" s="158"/>
      <c r="M18" s="158"/>
      <c r="P18" s="87"/>
      <c r="Q18" s="87"/>
      <c r="R18" s="157" t="s">
        <v>156</v>
      </c>
      <c r="S18" s="158"/>
      <c r="T18" s="158"/>
      <c r="W18" s="87"/>
      <c r="X18" s="87"/>
      <c r="Y18" s="157" t="s">
        <v>156</v>
      </c>
      <c r="Z18" s="158"/>
      <c r="AA18" s="158"/>
    </row>
    <row r="19" spans="1:27" x14ac:dyDescent="0.35">
      <c r="I19" s="87"/>
      <c r="J19" s="87"/>
      <c r="K19" s="87"/>
      <c r="L19" s="87"/>
      <c r="M19" s="87"/>
      <c r="P19" s="87"/>
      <c r="Q19" s="87"/>
      <c r="R19" s="87"/>
      <c r="S19" s="87"/>
      <c r="T19" s="87"/>
      <c r="W19" s="87"/>
      <c r="X19" s="87"/>
      <c r="Y19" s="87"/>
      <c r="Z19" s="87"/>
      <c r="AA19" s="87"/>
    </row>
    <row r="20" spans="1:27" x14ac:dyDescent="0.35">
      <c r="I20" s="87"/>
      <c r="J20" s="87"/>
      <c r="K20" s="87"/>
      <c r="L20" s="87"/>
      <c r="M20" s="87"/>
      <c r="P20" s="87"/>
      <c r="Q20" s="87"/>
      <c r="R20" s="87"/>
      <c r="S20" s="87"/>
      <c r="T20" s="87"/>
      <c r="W20" s="87"/>
      <c r="X20" s="87"/>
      <c r="Y20" s="87"/>
      <c r="Z20" s="87"/>
      <c r="AA20" s="87"/>
    </row>
    <row r="21" spans="1:27" ht="23.5" x14ac:dyDescent="0.55000000000000004">
      <c r="A21" s="221" t="s">
        <v>449</v>
      </c>
      <c r="B21" s="222"/>
      <c r="C21" s="223"/>
      <c r="D21" s="223"/>
      <c r="E21" s="223"/>
      <c r="H21" s="221" t="s">
        <v>449</v>
      </c>
      <c r="I21" s="222"/>
      <c r="J21" s="223"/>
      <c r="K21" s="223"/>
      <c r="L21" s="223"/>
      <c r="M21" s="87"/>
      <c r="O21" s="221" t="s">
        <v>449</v>
      </c>
      <c r="P21" s="222"/>
      <c r="Q21" s="223"/>
      <c r="R21" s="223"/>
      <c r="S21" s="223"/>
      <c r="T21" s="87"/>
      <c r="V21" s="221" t="s">
        <v>449</v>
      </c>
      <c r="W21" s="222"/>
      <c r="X21" s="223"/>
      <c r="Y21" s="223"/>
      <c r="Z21" s="223"/>
      <c r="AA21" s="87"/>
    </row>
    <row r="22" spans="1:27" ht="18.5" x14ac:dyDescent="0.45">
      <c r="A22" s="155" t="s">
        <v>153</v>
      </c>
      <c r="B22" s="159" t="s">
        <v>450</v>
      </c>
      <c r="C22" s="86" t="s">
        <v>451</v>
      </c>
      <c r="D22" s="86" t="s">
        <v>179</v>
      </c>
      <c r="E22" s="86" t="s">
        <v>412</v>
      </c>
      <c r="F22" s="86"/>
      <c r="H22" s="155" t="s">
        <v>153</v>
      </c>
      <c r="I22" s="86" t="s">
        <v>450</v>
      </c>
      <c r="J22" s="86" t="s">
        <v>451</v>
      </c>
      <c r="K22" s="86" t="s">
        <v>179</v>
      </c>
      <c r="L22" s="86" t="s">
        <v>412</v>
      </c>
      <c r="M22" s="86"/>
      <c r="O22" s="155" t="s">
        <v>153</v>
      </c>
      <c r="P22" s="86" t="s">
        <v>450</v>
      </c>
      <c r="Q22" s="86" t="s">
        <v>451</v>
      </c>
      <c r="R22" s="86" t="s">
        <v>179</v>
      </c>
      <c r="S22" s="86" t="s">
        <v>412</v>
      </c>
      <c r="T22" s="86"/>
      <c r="V22" s="155" t="s">
        <v>153</v>
      </c>
      <c r="W22" s="86" t="s">
        <v>450</v>
      </c>
      <c r="X22" s="86" t="s">
        <v>451</v>
      </c>
      <c r="Y22" s="86" t="s">
        <v>179</v>
      </c>
      <c r="Z22" s="86" t="s">
        <v>412</v>
      </c>
      <c r="AA22" s="86"/>
    </row>
    <row r="23" spans="1:27" ht="18.5" x14ac:dyDescent="0.45">
      <c r="A23" s="155" t="s">
        <v>43</v>
      </c>
      <c r="B23" s="86" t="s">
        <v>110</v>
      </c>
      <c r="C23" s="86" t="s">
        <v>95</v>
      </c>
      <c r="D23" s="86" t="s">
        <v>96</v>
      </c>
      <c r="E23" s="86" t="s">
        <v>97</v>
      </c>
      <c r="F23" s="86" t="s">
        <v>452</v>
      </c>
      <c r="H23" s="155" t="s">
        <v>43</v>
      </c>
      <c r="I23" s="86" t="s">
        <v>110</v>
      </c>
      <c r="J23" s="86" t="s">
        <v>95</v>
      </c>
      <c r="K23" s="86" t="s">
        <v>96</v>
      </c>
      <c r="L23" s="86" t="s">
        <v>97</v>
      </c>
      <c r="M23" s="86" t="s">
        <v>452</v>
      </c>
      <c r="O23" s="155" t="s">
        <v>43</v>
      </c>
      <c r="P23" s="86" t="s">
        <v>110</v>
      </c>
      <c r="Q23" s="86" t="s">
        <v>95</v>
      </c>
      <c r="R23" s="86" t="s">
        <v>96</v>
      </c>
      <c r="S23" s="86" t="s">
        <v>97</v>
      </c>
      <c r="T23" s="86" t="s">
        <v>452</v>
      </c>
      <c r="V23" s="155" t="s">
        <v>43</v>
      </c>
      <c r="W23" s="86" t="s">
        <v>110</v>
      </c>
      <c r="X23" s="86" t="s">
        <v>95</v>
      </c>
      <c r="Y23" s="86" t="s">
        <v>96</v>
      </c>
      <c r="Z23" s="86" t="s">
        <v>97</v>
      </c>
      <c r="AA23" s="86" t="s">
        <v>452</v>
      </c>
    </row>
    <row r="24" spans="1:27" x14ac:dyDescent="0.35">
      <c r="B24" s="99"/>
      <c r="C24" s="99"/>
      <c r="D24" s="99"/>
      <c r="E24" s="99"/>
      <c r="F24" s="99"/>
      <c r="I24" s="99"/>
      <c r="J24" s="99"/>
      <c r="K24" s="99"/>
      <c r="L24" s="99"/>
      <c r="M24" s="99"/>
      <c r="P24" s="99"/>
      <c r="Q24" s="99"/>
      <c r="R24" s="99"/>
      <c r="S24" s="99"/>
      <c r="T24" s="99"/>
      <c r="W24" s="99"/>
      <c r="X24" s="99"/>
      <c r="Y24" s="99"/>
      <c r="Z24" s="99"/>
      <c r="AA24" s="99"/>
    </row>
    <row r="25" spans="1:27" ht="18.5" x14ac:dyDescent="0.45">
      <c r="A25" s="156" t="s">
        <v>142</v>
      </c>
      <c r="B25" s="224" t="s">
        <v>220</v>
      </c>
      <c r="C25" s="225"/>
      <c r="D25" s="226"/>
      <c r="E25" s="100" t="s">
        <v>453</v>
      </c>
      <c r="F25" s="100" t="s">
        <v>454</v>
      </c>
      <c r="H25" s="156" t="s">
        <v>142</v>
      </c>
      <c r="I25" s="224" t="s">
        <v>220</v>
      </c>
      <c r="J25" s="225"/>
      <c r="K25" s="226"/>
      <c r="L25" s="100" t="s">
        <v>453</v>
      </c>
      <c r="M25" s="100" t="s">
        <v>454</v>
      </c>
      <c r="O25" s="156" t="s">
        <v>142</v>
      </c>
      <c r="P25" s="224" t="s">
        <v>220</v>
      </c>
      <c r="Q25" s="225"/>
      <c r="R25" s="226"/>
      <c r="S25" s="100" t="s">
        <v>453</v>
      </c>
      <c r="T25" s="100" t="s">
        <v>454</v>
      </c>
      <c r="V25" s="156" t="s">
        <v>142</v>
      </c>
      <c r="W25" s="224" t="s">
        <v>220</v>
      </c>
      <c r="X25" s="225"/>
      <c r="Y25" s="226"/>
      <c r="Z25" s="100" t="s">
        <v>453</v>
      </c>
      <c r="AA25" s="100" t="s">
        <v>454</v>
      </c>
    </row>
    <row r="26" spans="1:27" ht="18.5" x14ac:dyDescent="0.45">
      <c r="A26" s="156">
        <v>1</v>
      </c>
      <c r="B26" s="218"/>
      <c r="C26" s="219"/>
      <c r="D26" s="220"/>
      <c r="E26" s="86"/>
      <c r="F26" s="86"/>
      <c r="H26" s="156">
        <v>1</v>
      </c>
      <c r="I26" s="218"/>
      <c r="J26" s="219"/>
      <c r="K26" s="220"/>
      <c r="L26" s="86"/>
      <c r="M26" s="86"/>
      <c r="O26" s="156">
        <v>1</v>
      </c>
      <c r="P26" s="218"/>
      <c r="Q26" s="219"/>
      <c r="R26" s="220"/>
      <c r="S26" s="86"/>
      <c r="T26" s="86"/>
      <c r="V26" s="156">
        <v>1</v>
      </c>
      <c r="W26" s="218"/>
      <c r="X26" s="219"/>
      <c r="Y26" s="220"/>
      <c r="Z26" s="86"/>
      <c r="AA26" s="86"/>
    </row>
    <row r="27" spans="1:27" ht="18.5" x14ac:dyDescent="0.45">
      <c r="A27" s="156">
        <v>2</v>
      </c>
      <c r="B27" s="218"/>
      <c r="C27" s="219"/>
      <c r="D27" s="220"/>
      <c r="E27" s="86"/>
      <c r="F27" s="86"/>
      <c r="H27" s="156">
        <v>2</v>
      </c>
      <c r="I27" s="218"/>
      <c r="J27" s="219"/>
      <c r="K27" s="220"/>
      <c r="L27" s="86"/>
      <c r="M27" s="86"/>
      <c r="O27" s="156">
        <v>2</v>
      </c>
      <c r="P27" s="218"/>
      <c r="Q27" s="219"/>
      <c r="R27" s="220"/>
      <c r="S27" s="86"/>
      <c r="T27" s="86"/>
      <c r="V27" s="156">
        <v>2</v>
      </c>
      <c r="W27" s="218"/>
      <c r="X27" s="219"/>
      <c r="Y27" s="220"/>
      <c r="Z27" s="86"/>
      <c r="AA27" s="86"/>
    </row>
    <row r="28" spans="1:27" ht="18.5" x14ac:dyDescent="0.45">
      <c r="A28" s="156">
        <v>3</v>
      </c>
      <c r="B28" s="218"/>
      <c r="C28" s="219"/>
      <c r="D28" s="220"/>
      <c r="E28" s="86"/>
      <c r="F28" s="86"/>
      <c r="H28" s="156">
        <v>3</v>
      </c>
      <c r="I28" s="218"/>
      <c r="J28" s="219"/>
      <c r="K28" s="220"/>
      <c r="L28" s="86"/>
      <c r="M28" s="86"/>
      <c r="O28" s="156">
        <v>3</v>
      </c>
      <c r="P28" s="218"/>
      <c r="Q28" s="219"/>
      <c r="R28" s="220"/>
      <c r="S28" s="86"/>
      <c r="T28" s="86"/>
      <c r="V28" s="156">
        <v>3</v>
      </c>
      <c r="W28" s="218"/>
      <c r="X28" s="219"/>
      <c r="Y28" s="220"/>
      <c r="Z28" s="86"/>
      <c r="AA28" s="86"/>
    </row>
    <row r="29" spans="1:27" ht="18.5" x14ac:dyDescent="0.45">
      <c r="A29" s="156">
        <v>4</v>
      </c>
      <c r="B29" s="218"/>
      <c r="C29" s="219"/>
      <c r="D29" s="220"/>
      <c r="E29" s="86"/>
      <c r="F29" s="86"/>
      <c r="H29" s="156">
        <v>4</v>
      </c>
      <c r="I29" s="218"/>
      <c r="J29" s="219"/>
      <c r="K29" s="220"/>
      <c r="L29" s="86"/>
      <c r="M29" s="86"/>
      <c r="O29" s="156">
        <v>4</v>
      </c>
      <c r="P29" s="218"/>
      <c r="Q29" s="219"/>
      <c r="R29" s="220"/>
      <c r="S29" s="86"/>
      <c r="T29" s="86"/>
      <c r="V29" s="156">
        <v>4</v>
      </c>
      <c r="W29" s="218"/>
      <c r="X29" s="219"/>
      <c r="Y29" s="220"/>
      <c r="Z29" s="86"/>
      <c r="AA29" s="86"/>
    </row>
    <row r="30" spans="1:27" ht="18.5" x14ac:dyDescent="0.45">
      <c r="A30" s="156">
        <v>5</v>
      </c>
      <c r="B30" s="218"/>
      <c r="C30" s="219"/>
      <c r="D30" s="220"/>
      <c r="E30" s="86"/>
      <c r="F30" s="86"/>
      <c r="H30" s="156">
        <v>5</v>
      </c>
      <c r="I30" s="218"/>
      <c r="J30" s="219"/>
      <c r="K30" s="220"/>
      <c r="L30" s="86"/>
      <c r="M30" s="86"/>
      <c r="O30" s="156">
        <v>5</v>
      </c>
      <c r="P30" s="218"/>
      <c r="Q30" s="219"/>
      <c r="R30" s="220"/>
      <c r="S30" s="86"/>
      <c r="T30" s="86"/>
      <c r="V30" s="156">
        <v>5</v>
      </c>
      <c r="W30" s="218"/>
      <c r="X30" s="219"/>
      <c r="Y30" s="220"/>
      <c r="Z30" s="86"/>
      <c r="AA30" s="86"/>
    </row>
    <row r="31" spans="1:27" ht="18.5" x14ac:dyDescent="0.45">
      <c r="A31" s="156">
        <v>6</v>
      </c>
      <c r="B31" s="218"/>
      <c r="C31" s="219"/>
      <c r="D31" s="220"/>
      <c r="E31" s="86"/>
      <c r="F31" s="86"/>
      <c r="H31" s="156">
        <v>6</v>
      </c>
      <c r="I31" s="218"/>
      <c r="J31" s="219"/>
      <c r="K31" s="220"/>
      <c r="L31" s="86"/>
      <c r="M31" s="86"/>
      <c r="O31" s="156">
        <v>6</v>
      </c>
      <c r="P31" s="218"/>
      <c r="Q31" s="219"/>
      <c r="R31" s="220"/>
      <c r="S31" s="86"/>
      <c r="T31" s="86"/>
      <c r="V31" s="156">
        <v>6</v>
      </c>
      <c r="W31" s="218"/>
      <c r="X31" s="219"/>
      <c r="Y31" s="220"/>
      <c r="Z31" s="86"/>
      <c r="AA31" s="86"/>
    </row>
    <row r="32" spans="1:27" ht="18.5" x14ac:dyDescent="0.45">
      <c r="A32" s="156">
        <v>7</v>
      </c>
      <c r="B32" s="218"/>
      <c r="C32" s="219"/>
      <c r="D32" s="220"/>
      <c r="E32" s="86"/>
      <c r="F32" s="86"/>
      <c r="H32" s="156">
        <v>7</v>
      </c>
      <c r="I32" s="218"/>
      <c r="J32" s="219"/>
      <c r="K32" s="220"/>
      <c r="L32" s="86"/>
      <c r="M32" s="86"/>
      <c r="O32" s="156">
        <v>7</v>
      </c>
      <c r="P32" s="218"/>
      <c r="Q32" s="219"/>
      <c r="R32" s="220"/>
      <c r="S32" s="86"/>
      <c r="T32" s="86"/>
      <c r="V32" s="156">
        <v>7</v>
      </c>
      <c r="W32" s="218"/>
      <c r="X32" s="219"/>
      <c r="Y32" s="220"/>
      <c r="Z32" s="86"/>
      <c r="AA32" s="86"/>
    </row>
    <row r="33" spans="1:27" ht="18.5" x14ac:dyDescent="0.45">
      <c r="A33" s="156">
        <v>8</v>
      </c>
      <c r="B33" s="218"/>
      <c r="C33" s="219"/>
      <c r="D33" s="220"/>
      <c r="E33" s="86"/>
      <c r="F33" s="86"/>
      <c r="H33" s="156">
        <v>8</v>
      </c>
      <c r="I33" s="218"/>
      <c r="J33" s="219"/>
      <c r="K33" s="220"/>
      <c r="L33" s="86"/>
      <c r="M33" s="86"/>
      <c r="O33" s="156">
        <v>8</v>
      </c>
      <c r="P33" s="218"/>
      <c r="Q33" s="219"/>
      <c r="R33" s="220"/>
      <c r="S33" s="86"/>
      <c r="T33" s="86"/>
      <c r="V33" s="156">
        <v>8</v>
      </c>
      <c r="W33" s="218"/>
      <c r="X33" s="219"/>
      <c r="Y33" s="220"/>
      <c r="Z33" s="86"/>
      <c r="AA33" s="86"/>
    </row>
    <row r="34" spans="1:27" ht="18.5" x14ac:dyDescent="0.45">
      <c r="A34" s="156">
        <v>9</v>
      </c>
      <c r="B34" s="218"/>
      <c r="C34" s="219"/>
      <c r="D34" s="220"/>
      <c r="E34" s="86"/>
      <c r="F34" s="86"/>
      <c r="H34" s="156">
        <v>9</v>
      </c>
      <c r="I34" s="218"/>
      <c r="J34" s="219"/>
      <c r="K34" s="220"/>
      <c r="L34" s="86"/>
      <c r="M34" s="86"/>
      <c r="O34" s="156">
        <v>9</v>
      </c>
      <c r="P34" s="218"/>
      <c r="Q34" s="219"/>
      <c r="R34" s="220"/>
      <c r="S34" s="86"/>
      <c r="T34" s="86"/>
      <c r="V34" s="156">
        <v>9</v>
      </c>
      <c r="W34" s="218"/>
      <c r="X34" s="219"/>
      <c r="Y34" s="220"/>
      <c r="Z34" s="86"/>
      <c r="AA34" s="86"/>
    </row>
    <row r="35" spans="1:27" ht="18.5" x14ac:dyDescent="0.45">
      <c r="A35" s="156">
        <v>10</v>
      </c>
      <c r="B35" s="218"/>
      <c r="C35" s="219"/>
      <c r="D35" s="220"/>
      <c r="E35" s="86"/>
      <c r="F35" s="86"/>
      <c r="H35" s="156">
        <v>10</v>
      </c>
      <c r="I35" s="218"/>
      <c r="J35" s="219"/>
      <c r="K35" s="220"/>
      <c r="L35" s="86"/>
      <c r="M35" s="86"/>
      <c r="O35" s="156">
        <v>10</v>
      </c>
      <c r="P35" s="218"/>
      <c r="Q35" s="219"/>
      <c r="R35" s="220"/>
      <c r="S35" s="86"/>
      <c r="T35" s="86"/>
      <c r="V35" s="156">
        <v>10</v>
      </c>
      <c r="W35" s="218"/>
      <c r="X35" s="219"/>
      <c r="Y35" s="220"/>
      <c r="Z35" s="86"/>
      <c r="AA35" s="86"/>
    </row>
    <row r="36" spans="1:27" x14ac:dyDescent="0.35">
      <c r="D36" s="157" t="s">
        <v>156</v>
      </c>
      <c r="E36" s="158"/>
      <c r="F36" s="158"/>
      <c r="I36" s="87"/>
      <c r="J36" s="87"/>
      <c r="K36" s="157" t="s">
        <v>156</v>
      </c>
      <c r="L36" s="158"/>
      <c r="M36" s="158"/>
      <c r="P36" s="87"/>
      <c r="Q36" s="87"/>
      <c r="R36" s="157" t="s">
        <v>156</v>
      </c>
      <c r="S36" s="158"/>
      <c r="T36" s="158"/>
      <c r="W36" s="87"/>
      <c r="X36" s="87"/>
      <c r="Y36" s="157" t="s">
        <v>156</v>
      </c>
      <c r="Z36" s="158"/>
      <c r="AA36" s="158"/>
    </row>
    <row r="37" spans="1:27" x14ac:dyDescent="0.35">
      <c r="I37" s="87"/>
      <c r="J37" s="87"/>
      <c r="K37" s="87"/>
      <c r="L37" s="87"/>
      <c r="M37" s="87"/>
      <c r="P37" s="87"/>
      <c r="Q37" s="87"/>
      <c r="R37" s="87"/>
      <c r="S37" s="87"/>
      <c r="T37" s="87"/>
      <c r="W37" s="87"/>
      <c r="X37" s="87"/>
      <c r="Y37" s="87"/>
      <c r="Z37" s="87"/>
      <c r="AA37" s="87"/>
    </row>
    <row r="38" spans="1:27" x14ac:dyDescent="0.35">
      <c r="I38" s="87"/>
      <c r="J38" s="87"/>
      <c r="K38" s="87"/>
      <c r="L38" s="87"/>
      <c r="M38" s="87"/>
      <c r="P38" s="87"/>
      <c r="Q38" s="87"/>
      <c r="R38" s="87"/>
      <c r="S38" s="87"/>
      <c r="T38" s="87"/>
      <c r="W38" s="87"/>
      <c r="X38" s="87"/>
      <c r="Y38" s="87"/>
      <c r="Z38" s="87"/>
      <c r="AA38" s="87"/>
    </row>
    <row r="39" spans="1:27" ht="23.5" x14ac:dyDescent="0.55000000000000004">
      <c r="A39" s="221" t="s">
        <v>449</v>
      </c>
      <c r="B39" s="222"/>
      <c r="C39" s="223"/>
      <c r="D39" s="223"/>
      <c r="E39" s="223"/>
      <c r="H39" s="221" t="s">
        <v>449</v>
      </c>
      <c r="I39" s="222"/>
      <c r="J39" s="223"/>
      <c r="K39" s="223"/>
      <c r="L39" s="223"/>
      <c r="M39" s="87"/>
      <c r="O39" s="221" t="s">
        <v>449</v>
      </c>
      <c r="P39" s="222"/>
      <c r="Q39" s="223"/>
      <c r="R39" s="223"/>
      <c r="S39" s="223"/>
      <c r="T39" s="87"/>
      <c r="V39" s="221" t="s">
        <v>449</v>
      </c>
      <c r="W39" s="222"/>
      <c r="X39" s="223"/>
      <c r="Y39" s="223"/>
      <c r="Z39" s="223"/>
      <c r="AA39" s="87"/>
    </row>
    <row r="40" spans="1:27" ht="18.5" x14ac:dyDescent="0.45">
      <c r="A40" s="155" t="s">
        <v>153</v>
      </c>
      <c r="B40" s="86" t="s">
        <v>450</v>
      </c>
      <c r="C40" s="159" t="s">
        <v>451</v>
      </c>
      <c r="D40" s="86" t="s">
        <v>179</v>
      </c>
      <c r="E40" s="86" t="s">
        <v>412</v>
      </c>
      <c r="F40" s="86"/>
      <c r="H40" s="155" t="s">
        <v>153</v>
      </c>
      <c r="I40" s="86" t="s">
        <v>450</v>
      </c>
      <c r="J40" s="86" t="s">
        <v>451</v>
      </c>
      <c r="K40" s="86" t="s">
        <v>179</v>
      </c>
      <c r="L40" s="86" t="s">
        <v>412</v>
      </c>
      <c r="M40" s="86"/>
      <c r="O40" s="155" t="s">
        <v>153</v>
      </c>
      <c r="P40" s="86" t="s">
        <v>450</v>
      </c>
      <c r="Q40" s="86" t="s">
        <v>451</v>
      </c>
      <c r="R40" s="86" t="s">
        <v>179</v>
      </c>
      <c r="S40" s="86" t="s">
        <v>412</v>
      </c>
      <c r="T40" s="86"/>
      <c r="V40" s="155" t="s">
        <v>153</v>
      </c>
      <c r="W40" s="86" t="s">
        <v>450</v>
      </c>
      <c r="X40" s="86" t="s">
        <v>451</v>
      </c>
      <c r="Y40" s="86" t="s">
        <v>179</v>
      </c>
      <c r="Z40" s="86" t="s">
        <v>412</v>
      </c>
      <c r="AA40" s="86"/>
    </row>
    <row r="41" spans="1:27" ht="18.5" x14ac:dyDescent="0.45">
      <c r="A41" s="155" t="s">
        <v>43</v>
      </c>
      <c r="B41" s="86" t="s">
        <v>110</v>
      </c>
      <c r="C41" s="86" t="s">
        <v>95</v>
      </c>
      <c r="D41" s="86" t="s">
        <v>96</v>
      </c>
      <c r="E41" s="86" t="s">
        <v>97</v>
      </c>
      <c r="F41" s="86" t="s">
        <v>452</v>
      </c>
      <c r="H41" s="155" t="s">
        <v>43</v>
      </c>
      <c r="I41" s="86" t="s">
        <v>110</v>
      </c>
      <c r="J41" s="86" t="s">
        <v>95</v>
      </c>
      <c r="K41" s="86" t="s">
        <v>96</v>
      </c>
      <c r="L41" s="86" t="s">
        <v>97</v>
      </c>
      <c r="M41" s="86" t="s">
        <v>452</v>
      </c>
      <c r="O41" s="155" t="s">
        <v>43</v>
      </c>
      <c r="P41" s="86" t="s">
        <v>110</v>
      </c>
      <c r="Q41" s="86" t="s">
        <v>95</v>
      </c>
      <c r="R41" s="86" t="s">
        <v>96</v>
      </c>
      <c r="S41" s="86" t="s">
        <v>97</v>
      </c>
      <c r="T41" s="86" t="s">
        <v>452</v>
      </c>
      <c r="V41" s="155" t="s">
        <v>43</v>
      </c>
      <c r="W41" s="86" t="s">
        <v>110</v>
      </c>
      <c r="X41" s="86" t="s">
        <v>95</v>
      </c>
      <c r="Y41" s="86" t="s">
        <v>96</v>
      </c>
      <c r="Z41" s="86" t="s">
        <v>97</v>
      </c>
      <c r="AA41" s="86" t="s">
        <v>452</v>
      </c>
    </row>
    <row r="42" spans="1:27" x14ac:dyDescent="0.35">
      <c r="B42" s="99"/>
      <c r="C42" s="99"/>
      <c r="D42" s="99"/>
      <c r="E42" s="99"/>
      <c r="F42" s="99"/>
      <c r="I42" s="99"/>
      <c r="J42" s="99"/>
      <c r="K42" s="99"/>
      <c r="L42" s="99"/>
      <c r="M42" s="99"/>
      <c r="P42" s="99"/>
      <c r="Q42" s="99"/>
      <c r="R42" s="99"/>
      <c r="S42" s="99"/>
      <c r="T42" s="99"/>
      <c r="W42" s="99"/>
      <c r="X42" s="99"/>
      <c r="Y42" s="99"/>
      <c r="Z42" s="99"/>
      <c r="AA42" s="99"/>
    </row>
    <row r="43" spans="1:27" ht="18.5" x14ac:dyDescent="0.45">
      <c r="A43" s="156" t="s">
        <v>142</v>
      </c>
      <c r="B43" s="224" t="s">
        <v>220</v>
      </c>
      <c r="C43" s="225"/>
      <c r="D43" s="226"/>
      <c r="E43" s="100" t="s">
        <v>453</v>
      </c>
      <c r="F43" s="100" t="s">
        <v>454</v>
      </c>
      <c r="H43" s="156" t="s">
        <v>142</v>
      </c>
      <c r="I43" s="224" t="s">
        <v>220</v>
      </c>
      <c r="J43" s="225"/>
      <c r="K43" s="226"/>
      <c r="L43" s="100" t="s">
        <v>453</v>
      </c>
      <c r="M43" s="100" t="s">
        <v>454</v>
      </c>
      <c r="O43" s="156" t="s">
        <v>142</v>
      </c>
      <c r="P43" s="224" t="s">
        <v>220</v>
      </c>
      <c r="Q43" s="225"/>
      <c r="R43" s="226"/>
      <c r="S43" s="100" t="s">
        <v>453</v>
      </c>
      <c r="T43" s="100" t="s">
        <v>454</v>
      </c>
      <c r="V43" s="156" t="s">
        <v>142</v>
      </c>
      <c r="W43" s="224" t="s">
        <v>220</v>
      </c>
      <c r="X43" s="225"/>
      <c r="Y43" s="226"/>
      <c r="Z43" s="100" t="s">
        <v>453</v>
      </c>
      <c r="AA43" s="100" t="s">
        <v>454</v>
      </c>
    </row>
    <row r="44" spans="1:27" ht="18.5" x14ac:dyDescent="0.45">
      <c r="A44" s="156">
        <v>1</v>
      </c>
      <c r="B44" s="218"/>
      <c r="C44" s="219"/>
      <c r="D44" s="220"/>
      <c r="E44" s="86"/>
      <c r="F44" s="86"/>
      <c r="H44" s="156">
        <v>1</v>
      </c>
      <c r="I44" s="218"/>
      <c r="J44" s="219"/>
      <c r="K44" s="220"/>
      <c r="L44" s="86"/>
      <c r="M44" s="86"/>
      <c r="O44" s="156">
        <v>1</v>
      </c>
      <c r="P44" s="218"/>
      <c r="Q44" s="219"/>
      <c r="R44" s="220"/>
      <c r="S44" s="86"/>
      <c r="T44" s="86"/>
      <c r="V44" s="156">
        <v>1</v>
      </c>
      <c r="W44" s="218"/>
      <c r="X44" s="219"/>
      <c r="Y44" s="220"/>
      <c r="Z44" s="86"/>
      <c r="AA44" s="86"/>
    </row>
    <row r="45" spans="1:27" ht="18.5" x14ac:dyDescent="0.45">
      <c r="A45" s="156">
        <v>2</v>
      </c>
      <c r="B45" s="218"/>
      <c r="C45" s="219"/>
      <c r="D45" s="220"/>
      <c r="E45" s="86"/>
      <c r="F45" s="86"/>
      <c r="H45" s="156">
        <v>2</v>
      </c>
      <c r="I45" s="218"/>
      <c r="J45" s="219"/>
      <c r="K45" s="220"/>
      <c r="L45" s="86"/>
      <c r="M45" s="86"/>
      <c r="O45" s="156">
        <v>2</v>
      </c>
      <c r="P45" s="218"/>
      <c r="Q45" s="219"/>
      <c r="R45" s="220"/>
      <c r="S45" s="86"/>
      <c r="T45" s="86"/>
      <c r="V45" s="156">
        <v>2</v>
      </c>
      <c r="W45" s="218"/>
      <c r="X45" s="219"/>
      <c r="Y45" s="220"/>
      <c r="Z45" s="86"/>
      <c r="AA45" s="86"/>
    </row>
    <row r="46" spans="1:27" ht="18.5" x14ac:dyDescent="0.45">
      <c r="A46" s="156">
        <v>3</v>
      </c>
      <c r="B46" s="218"/>
      <c r="C46" s="219"/>
      <c r="D46" s="220"/>
      <c r="E46" s="86"/>
      <c r="F46" s="86"/>
      <c r="H46" s="156">
        <v>3</v>
      </c>
      <c r="I46" s="218"/>
      <c r="J46" s="219"/>
      <c r="K46" s="220"/>
      <c r="L46" s="86"/>
      <c r="M46" s="86"/>
      <c r="O46" s="156">
        <v>3</v>
      </c>
      <c r="P46" s="218"/>
      <c r="Q46" s="219"/>
      <c r="R46" s="220"/>
      <c r="S46" s="86"/>
      <c r="T46" s="86"/>
      <c r="V46" s="156">
        <v>3</v>
      </c>
      <c r="W46" s="218"/>
      <c r="X46" s="219"/>
      <c r="Y46" s="220"/>
      <c r="Z46" s="86"/>
      <c r="AA46" s="86"/>
    </row>
    <row r="47" spans="1:27" ht="18.5" x14ac:dyDescent="0.45">
      <c r="A47" s="156">
        <v>4</v>
      </c>
      <c r="B47" s="218"/>
      <c r="C47" s="219"/>
      <c r="D47" s="220"/>
      <c r="E47" s="86"/>
      <c r="F47" s="86"/>
      <c r="H47" s="156">
        <v>4</v>
      </c>
      <c r="I47" s="218"/>
      <c r="J47" s="219"/>
      <c r="K47" s="220"/>
      <c r="L47" s="86"/>
      <c r="M47" s="86"/>
      <c r="O47" s="156">
        <v>4</v>
      </c>
      <c r="P47" s="218"/>
      <c r="Q47" s="219"/>
      <c r="R47" s="220"/>
      <c r="S47" s="86"/>
      <c r="T47" s="86"/>
      <c r="V47" s="156">
        <v>4</v>
      </c>
      <c r="W47" s="218"/>
      <c r="X47" s="219"/>
      <c r="Y47" s="220"/>
      <c r="Z47" s="86"/>
      <c r="AA47" s="86"/>
    </row>
    <row r="48" spans="1:27" ht="18.5" x14ac:dyDescent="0.45">
      <c r="A48" s="156">
        <v>5</v>
      </c>
      <c r="B48" s="218"/>
      <c r="C48" s="219"/>
      <c r="D48" s="220"/>
      <c r="E48" s="86"/>
      <c r="F48" s="86"/>
      <c r="H48" s="156">
        <v>5</v>
      </c>
      <c r="I48" s="218"/>
      <c r="J48" s="219"/>
      <c r="K48" s="220"/>
      <c r="L48" s="86"/>
      <c r="M48" s="86"/>
      <c r="O48" s="156">
        <v>5</v>
      </c>
      <c r="P48" s="218"/>
      <c r="Q48" s="219"/>
      <c r="R48" s="220"/>
      <c r="S48" s="86"/>
      <c r="T48" s="86"/>
      <c r="V48" s="156">
        <v>5</v>
      </c>
      <c r="W48" s="218"/>
      <c r="X48" s="219"/>
      <c r="Y48" s="220"/>
      <c r="Z48" s="86"/>
      <c r="AA48" s="86"/>
    </row>
    <row r="49" spans="1:27" ht="18.5" x14ac:dyDescent="0.45">
      <c r="A49" s="156">
        <v>6</v>
      </c>
      <c r="B49" s="218"/>
      <c r="C49" s="219"/>
      <c r="D49" s="220"/>
      <c r="E49" s="86"/>
      <c r="F49" s="86"/>
      <c r="H49" s="156">
        <v>6</v>
      </c>
      <c r="I49" s="218"/>
      <c r="J49" s="219"/>
      <c r="K49" s="220"/>
      <c r="L49" s="86"/>
      <c r="M49" s="86"/>
      <c r="O49" s="156">
        <v>6</v>
      </c>
      <c r="P49" s="218"/>
      <c r="Q49" s="219"/>
      <c r="R49" s="220"/>
      <c r="S49" s="86"/>
      <c r="T49" s="86"/>
      <c r="V49" s="156">
        <v>6</v>
      </c>
      <c r="W49" s="218"/>
      <c r="X49" s="219"/>
      <c r="Y49" s="220"/>
      <c r="Z49" s="86"/>
      <c r="AA49" s="86"/>
    </row>
    <row r="50" spans="1:27" ht="18.5" x14ac:dyDescent="0.45">
      <c r="A50" s="156">
        <v>7</v>
      </c>
      <c r="B50" s="218"/>
      <c r="C50" s="219"/>
      <c r="D50" s="220"/>
      <c r="E50" s="86"/>
      <c r="F50" s="86"/>
      <c r="H50" s="156">
        <v>7</v>
      </c>
      <c r="I50" s="218"/>
      <c r="J50" s="219"/>
      <c r="K50" s="220"/>
      <c r="L50" s="86"/>
      <c r="M50" s="86"/>
      <c r="O50" s="156">
        <v>7</v>
      </c>
      <c r="P50" s="218"/>
      <c r="Q50" s="219"/>
      <c r="R50" s="220"/>
      <c r="S50" s="86"/>
      <c r="T50" s="86"/>
      <c r="V50" s="156">
        <v>7</v>
      </c>
      <c r="W50" s="218"/>
      <c r="X50" s="219"/>
      <c r="Y50" s="220"/>
      <c r="Z50" s="86"/>
      <c r="AA50" s="86"/>
    </row>
    <row r="51" spans="1:27" ht="18.5" x14ac:dyDescent="0.45">
      <c r="A51" s="156">
        <v>8</v>
      </c>
      <c r="B51" s="218"/>
      <c r="C51" s="219"/>
      <c r="D51" s="220"/>
      <c r="E51" s="86"/>
      <c r="F51" s="86"/>
      <c r="H51" s="156">
        <v>8</v>
      </c>
      <c r="I51" s="218"/>
      <c r="J51" s="219"/>
      <c r="K51" s="220"/>
      <c r="L51" s="86"/>
      <c r="M51" s="86"/>
      <c r="O51" s="156">
        <v>8</v>
      </c>
      <c r="P51" s="218"/>
      <c r="Q51" s="219"/>
      <c r="R51" s="220"/>
      <c r="S51" s="86"/>
      <c r="T51" s="86"/>
      <c r="V51" s="156">
        <v>8</v>
      </c>
      <c r="W51" s="218"/>
      <c r="X51" s="219"/>
      <c r="Y51" s="220"/>
      <c r="Z51" s="86"/>
      <c r="AA51" s="86"/>
    </row>
    <row r="52" spans="1:27" ht="18.5" x14ac:dyDescent="0.45">
      <c r="A52" s="156">
        <v>9</v>
      </c>
      <c r="B52" s="218"/>
      <c r="C52" s="219"/>
      <c r="D52" s="220"/>
      <c r="E52" s="86"/>
      <c r="F52" s="86"/>
      <c r="H52" s="156">
        <v>9</v>
      </c>
      <c r="I52" s="218"/>
      <c r="J52" s="219"/>
      <c r="K52" s="220"/>
      <c r="L52" s="86"/>
      <c r="M52" s="86"/>
      <c r="O52" s="156">
        <v>9</v>
      </c>
      <c r="P52" s="218"/>
      <c r="Q52" s="219"/>
      <c r="R52" s="220"/>
      <c r="S52" s="86"/>
      <c r="T52" s="86"/>
      <c r="V52" s="156">
        <v>9</v>
      </c>
      <c r="W52" s="218"/>
      <c r="X52" s="219"/>
      <c r="Y52" s="220"/>
      <c r="Z52" s="86"/>
      <c r="AA52" s="86"/>
    </row>
    <row r="53" spans="1:27" ht="18.5" x14ac:dyDescent="0.45">
      <c r="A53" s="156">
        <v>10</v>
      </c>
      <c r="B53" s="218"/>
      <c r="C53" s="219"/>
      <c r="D53" s="220"/>
      <c r="E53" s="86"/>
      <c r="F53" s="86"/>
      <c r="H53" s="156">
        <v>10</v>
      </c>
      <c r="I53" s="218"/>
      <c r="J53" s="219"/>
      <c r="K53" s="220"/>
      <c r="L53" s="86"/>
      <c r="M53" s="86"/>
      <c r="O53" s="156">
        <v>10</v>
      </c>
      <c r="P53" s="218"/>
      <c r="Q53" s="219"/>
      <c r="R53" s="220"/>
      <c r="S53" s="86"/>
      <c r="T53" s="86"/>
      <c r="V53" s="156">
        <v>10</v>
      </c>
      <c r="W53" s="218"/>
      <c r="X53" s="219"/>
      <c r="Y53" s="220"/>
      <c r="Z53" s="86"/>
      <c r="AA53" s="86"/>
    </row>
    <row r="54" spans="1:27" x14ac:dyDescent="0.35">
      <c r="D54" s="157" t="s">
        <v>156</v>
      </c>
      <c r="E54" s="158"/>
      <c r="F54" s="158"/>
      <c r="I54" s="87"/>
      <c r="J54" s="87"/>
      <c r="K54" s="157" t="s">
        <v>156</v>
      </c>
      <c r="L54" s="158"/>
      <c r="M54" s="158"/>
      <c r="P54" s="87"/>
      <c r="Q54" s="87"/>
      <c r="R54" s="157" t="s">
        <v>156</v>
      </c>
      <c r="S54" s="158"/>
      <c r="T54" s="158"/>
      <c r="W54" s="87"/>
      <c r="X54" s="87"/>
      <c r="Y54" s="157" t="s">
        <v>156</v>
      </c>
      <c r="Z54" s="158"/>
      <c r="AA54" s="158"/>
    </row>
    <row r="57" spans="1:27" ht="23.5" x14ac:dyDescent="0.55000000000000004">
      <c r="A57" s="221" t="s">
        <v>449</v>
      </c>
      <c r="B57" s="222"/>
      <c r="C57" s="223"/>
      <c r="D57" s="223"/>
      <c r="E57" s="223"/>
      <c r="H57" s="221" t="s">
        <v>449</v>
      </c>
      <c r="I57" s="222"/>
      <c r="J57" s="223"/>
      <c r="K57" s="223"/>
      <c r="L57" s="223"/>
      <c r="M57" s="87"/>
      <c r="O57" s="221" t="s">
        <v>449</v>
      </c>
      <c r="P57" s="222"/>
      <c r="Q57" s="223"/>
      <c r="R57" s="223"/>
      <c r="S57" s="223"/>
      <c r="T57" s="87"/>
      <c r="V57" s="221" t="s">
        <v>449</v>
      </c>
      <c r="W57" s="222"/>
      <c r="X57" s="223"/>
      <c r="Y57" s="223"/>
      <c r="Z57" s="223"/>
      <c r="AA57" s="87"/>
    </row>
    <row r="58" spans="1:27" ht="18.5" x14ac:dyDescent="0.45">
      <c r="A58" s="155" t="s">
        <v>153</v>
      </c>
      <c r="B58" s="86" t="s">
        <v>450</v>
      </c>
      <c r="C58" s="86" t="s">
        <v>451</v>
      </c>
      <c r="D58" s="159" t="s">
        <v>179</v>
      </c>
      <c r="E58" s="86" t="s">
        <v>412</v>
      </c>
      <c r="F58" s="86"/>
      <c r="H58" s="155" t="s">
        <v>153</v>
      </c>
      <c r="I58" s="86" t="s">
        <v>450</v>
      </c>
      <c r="J58" s="86" t="s">
        <v>451</v>
      </c>
      <c r="K58" s="86" t="s">
        <v>179</v>
      </c>
      <c r="L58" s="86" t="s">
        <v>412</v>
      </c>
      <c r="M58" s="86"/>
      <c r="O58" s="155" t="s">
        <v>153</v>
      </c>
      <c r="P58" s="86" t="s">
        <v>450</v>
      </c>
      <c r="Q58" s="86" t="s">
        <v>451</v>
      </c>
      <c r="R58" s="86" t="s">
        <v>179</v>
      </c>
      <c r="S58" s="86" t="s">
        <v>412</v>
      </c>
      <c r="T58" s="86"/>
      <c r="V58" s="155" t="s">
        <v>153</v>
      </c>
      <c r="W58" s="86" t="s">
        <v>450</v>
      </c>
      <c r="X58" s="86" t="s">
        <v>451</v>
      </c>
      <c r="Y58" s="86" t="s">
        <v>179</v>
      </c>
      <c r="Z58" s="86" t="s">
        <v>412</v>
      </c>
      <c r="AA58" s="86"/>
    </row>
    <row r="59" spans="1:27" ht="18.5" x14ac:dyDescent="0.45">
      <c r="A59" s="155" t="s">
        <v>43</v>
      </c>
      <c r="B59" s="86" t="s">
        <v>110</v>
      </c>
      <c r="C59" s="86" t="s">
        <v>95</v>
      </c>
      <c r="D59" s="86" t="s">
        <v>96</v>
      </c>
      <c r="E59" s="86" t="s">
        <v>97</v>
      </c>
      <c r="F59" s="86" t="s">
        <v>452</v>
      </c>
      <c r="H59" s="155" t="s">
        <v>43</v>
      </c>
      <c r="I59" s="86" t="s">
        <v>110</v>
      </c>
      <c r="J59" s="86" t="s">
        <v>95</v>
      </c>
      <c r="K59" s="86" t="s">
        <v>96</v>
      </c>
      <c r="L59" s="86" t="s">
        <v>97</v>
      </c>
      <c r="M59" s="86" t="s">
        <v>452</v>
      </c>
      <c r="O59" s="155" t="s">
        <v>43</v>
      </c>
      <c r="P59" s="86" t="s">
        <v>110</v>
      </c>
      <c r="Q59" s="86" t="s">
        <v>95</v>
      </c>
      <c r="R59" s="86" t="s">
        <v>96</v>
      </c>
      <c r="S59" s="86" t="s">
        <v>97</v>
      </c>
      <c r="T59" s="86" t="s">
        <v>452</v>
      </c>
      <c r="V59" s="155" t="s">
        <v>43</v>
      </c>
      <c r="W59" s="86" t="s">
        <v>110</v>
      </c>
      <c r="X59" s="86" t="s">
        <v>95</v>
      </c>
      <c r="Y59" s="86" t="s">
        <v>96</v>
      </c>
      <c r="Z59" s="86" t="s">
        <v>97</v>
      </c>
      <c r="AA59" s="86" t="s">
        <v>452</v>
      </c>
    </row>
    <row r="60" spans="1:27" x14ac:dyDescent="0.35">
      <c r="B60" s="99"/>
      <c r="C60" s="99"/>
      <c r="D60" s="99"/>
      <c r="E60" s="99"/>
      <c r="F60" s="99"/>
      <c r="I60" s="99"/>
      <c r="J60" s="99"/>
      <c r="K60" s="99"/>
      <c r="L60" s="99"/>
      <c r="M60" s="99"/>
      <c r="P60" s="99"/>
      <c r="Q60" s="99"/>
      <c r="R60" s="99"/>
      <c r="S60" s="99"/>
      <c r="T60" s="99"/>
      <c r="W60" s="99"/>
      <c r="X60" s="99"/>
      <c r="Y60" s="99"/>
      <c r="Z60" s="99"/>
      <c r="AA60" s="99"/>
    </row>
    <row r="61" spans="1:27" ht="18.5" x14ac:dyDescent="0.45">
      <c r="A61" s="156" t="s">
        <v>142</v>
      </c>
      <c r="B61" s="224" t="s">
        <v>220</v>
      </c>
      <c r="C61" s="225"/>
      <c r="D61" s="226"/>
      <c r="E61" s="100" t="s">
        <v>453</v>
      </c>
      <c r="F61" s="100" t="s">
        <v>454</v>
      </c>
      <c r="H61" s="156" t="s">
        <v>142</v>
      </c>
      <c r="I61" s="224" t="s">
        <v>220</v>
      </c>
      <c r="J61" s="225"/>
      <c r="K61" s="226"/>
      <c r="L61" s="100" t="s">
        <v>453</v>
      </c>
      <c r="M61" s="100" t="s">
        <v>454</v>
      </c>
      <c r="O61" s="156" t="s">
        <v>142</v>
      </c>
      <c r="P61" s="224" t="s">
        <v>220</v>
      </c>
      <c r="Q61" s="225"/>
      <c r="R61" s="226"/>
      <c r="S61" s="100" t="s">
        <v>453</v>
      </c>
      <c r="T61" s="100" t="s">
        <v>454</v>
      </c>
      <c r="V61" s="156" t="s">
        <v>142</v>
      </c>
      <c r="W61" s="224" t="s">
        <v>220</v>
      </c>
      <c r="X61" s="225"/>
      <c r="Y61" s="226"/>
      <c r="Z61" s="100" t="s">
        <v>453</v>
      </c>
      <c r="AA61" s="100" t="s">
        <v>454</v>
      </c>
    </row>
    <row r="62" spans="1:27" ht="18.5" x14ac:dyDescent="0.45">
      <c r="A62" s="156">
        <v>1</v>
      </c>
      <c r="B62" s="218"/>
      <c r="C62" s="219"/>
      <c r="D62" s="220"/>
      <c r="E62" s="86"/>
      <c r="F62" s="86"/>
      <c r="H62" s="156">
        <v>1</v>
      </c>
      <c r="I62" s="218"/>
      <c r="J62" s="219"/>
      <c r="K62" s="220"/>
      <c r="L62" s="86"/>
      <c r="M62" s="86"/>
      <c r="O62" s="156">
        <v>1</v>
      </c>
      <c r="P62" s="218"/>
      <c r="Q62" s="219"/>
      <c r="R62" s="220"/>
      <c r="S62" s="86"/>
      <c r="T62" s="86"/>
      <c r="V62" s="156">
        <v>1</v>
      </c>
      <c r="W62" s="218"/>
      <c r="X62" s="219"/>
      <c r="Y62" s="220"/>
      <c r="Z62" s="86"/>
      <c r="AA62" s="86"/>
    </row>
    <row r="63" spans="1:27" ht="18.5" x14ac:dyDescent="0.45">
      <c r="A63" s="156">
        <v>2</v>
      </c>
      <c r="B63" s="218"/>
      <c r="C63" s="219"/>
      <c r="D63" s="220"/>
      <c r="E63" s="86"/>
      <c r="F63" s="86"/>
      <c r="H63" s="156">
        <v>2</v>
      </c>
      <c r="I63" s="218"/>
      <c r="J63" s="219"/>
      <c r="K63" s="220"/>
      <c r="L63" s="86"/>
      <c r="M63" s="86"/>
      <c r="O63" s="156">
        <v>2</v>
      </c>
      <c r="P63" s="218"/>
      <c r="Q63" s="219"/>
      <c r="R63" s="220"/>
      <c r="S63" s="86"/>
      <c r="T63" s="86"/>
      <c r="V63" s="156">
        <v>2</v>
      </c>
      <c r="W63" s="218"/>
      <c r="X63" s="219"/>
      <c r="Y63" s="220"/>
      <c r="Z63" s="86"/>
      <c r="AA63" s="86"/>
    </row>
    <row r="64" spans="1:27" ht="18.5" x14ac:dyDescent="0.45">
      <c r="A64" s="156">
        <v>3</v>
      </c>
      <c r="B64" s="218"/>
      <c r="C64" s="219"/>
      <c r="D64" s="220"/>
      <c r="E64" s="86"/>
      <c r="F64" s="86"/>
      <c r="H64" s="156">
        <v>3</v>
      </c>
      <c r="I64" s="218"/>
      <c r="J64" s="219"/>
      <c r="K64" s="220"/>
      <c r="L64" s="86"/>
      <c r="M64" s="86"/>
      <c r="O64" s="156">
        <v>3</v>
      </c>
      <c r="P64" s="218"/>
      <c r="Q64" s="219"/>
      <c r="R64" s="220"/>
      <c r="S64" s="86"/>
      <c r="T64" s="86"/>
      <c r="V64" s="156">
        <v>3</v>
      </c>
      <c r="W64" s="218"/>
      <c r="X64" s="219"/>
      <c r="Y64" s="220"/>
      <c r="Z64" s="86"/>
      <c r="AA64" s="86"/>
    </row>
    <row r="65" spans="1:27" ht="18.5" x14ac:dyDescent="0.45">
      <c r="A65" s="156">
        <v>4</v>
      </c>
      <c r="B65" s="218"/>
      <c r="C65" s="219"/>
      <c r="D65" s="220"/>
      <c r="E65" s="86"/>
      <c r="F65" s="86"/>
      <c r="H65" s="156">
        <v>4</v>
      </c>
      <c r="I65" s="218"/>
      <c r="J65" s="219"/>
      <c r="K65" s="220"/>
      <c r="L65" s="86"/>
      <c r="M65" s="86"/>
      <c r="O65" s="156">
        <v>4</v>
      </c>
      <c r="P65" s="218"/>
      <c r="Q65" s="219"/>
      <c r="R65" s="220"/>
      <c r="S65" s="86"/>
      <c r="T65" s="86"/>
      <c r="V65" s="156">
        <v>4</v>
      </c>
      <c r="W65" s="218"/>
      <c r="X65" s="219"/>
      <c r="Y65" s="220"/>
      <c r="Z65" s="86"/>
      <c r="AA65" s="86"/>
    </row>
    <row r="66" spans="1:27" ht="18.5" x14ac:dyDescent="0.45">
      <c r="A66" s="156">
        <v>5</v>
      </c>
      <c r="B66" s="218"/>
      <c r="C66" s="219"/>
      <c r="D66" s="220"/>
      <c r="E66" s="86"/>
      <c r="F66" s="86"/>
      <c r="H66" s="156">
        <v>5</v>
      </c>
      <c r="I66" s="218"/>
      <c r="J66" s="219"/>
      <c r="K66" s="220"/>
      <c r="L66" s="86"/>
      <c r="M66" s="86"/>
      <c r="O66" s="156">
        <v>5</v>
      </c>
      <c r="P66" s="218"/>
      <c r="Q66" s="219"/>
      <c r="R66" s="220"/>
      <c r="S66" s="86"/>
      <c r="T66" s="86"/>
      <c r="V66" s="156">
        <v>5</v>
      </c>
      <c r="W66" s="218"/>
      <c r="X66" s="219"/>
      <c r="Y66" s="220"/>
      <c r="Z66" s="86"/>
      <c r="AA66" s="86"/>
    </row>
    <row r="67" spans="1:27" ht="18.5" x14ac:dyDescent="0.45">
      <c r="A67" s="156">
        <v>6</v>
      </c>
      <c r="B67" s="218"/>
      <c r="C67" s="219"/>
      <c r="D67" s="220"/>
      <c r="E67" s="86"/>
      <c r="F67" s="86"/>
      <c r="H67" s="156">
        <v>6</v>
      </c>
      <c r="I67" s="218"/>
      <c r="J67" s="219"/>
      <c r="K67" s="220"/>
      <c r="L67" s="86"/>
      <c r="M67" s="86"/>
      <c r="O67" s="156">
        <v>6</v>
      </c>
      <c r="P67" s="218"/>
      <c r="Q67" s="219"/>
      <c r="R67" s="220"/>
      <c r="S67" s="86"/>
      <c r="T67" s="86"/>
      <c r="V67" s="156">
        <v>6</v>
      </c>
      <c r="W67" s="218"/>
      <c r="X67" s="219"/>
      <c r="Y67" s="220"/>
      <c r="Z67" s="86"/>
      <c r="AA67" s="86"/>
    </row>
    <row r="68" spans="1:27" ht="18.5" x14ac:dyDescent="0.45">
      <c r="A68" s="156">
        <v>7</v>
      </c>
      <c r="B68" s="218"/>
      <c r="C68" s="219"/>
      <c r="D68" s="220"/>
      <c r="E68" s="86"/>
      <c r="F68" s="86"/>
      <c r="H68" s="156">
        <v>7</v>
      </c>
      <c r="I68" s="218"/>
      <c r="J68" s="219"/>
      <c r="K68" s="220"/>
      <c r="L68" s="86"/>
      <c r="M68" s="86"/>
      <c r="O68" s="156">
        <v>7</v>
      </c>
      <c r="P68" s="218"/>
      <c r="Q68" s="219"/>
      <c r="R68" s="220"/>
      <c r="S68" s="86"/>
      <c r="T68" s="86"/>
      <c r="V68" s="156">
        <v>7</v>
      </c>
      <c r="W68" s="218"/>
      <c r="X68" s="219"/>
      <c r="Y68" s="220"/>
      <c r="Z68" s="86"/>
      <c r="AA68" s="86"/>
    </row>
    <row r="69" spans="1:27" ht="18.5" x14ac:dyDescent="0.45">
      <c r="A69" s="156">
        <v>8</v>
      </c>
      <c r="B69" s="218"/>
      <c r="C69" s="219"/>
      <c r="D69" s="220"/>
      <c r="E69" s="86"/>
      <c r="F69" s="86"/>
      <c r="H69" s="156">
        <v>8</v>
      </c>
      <c r="I69" s="218"/>
      <c r="J69" s="219"/>
      <c r="K69" s="220"/>
      <c r="L69" s="86"/>
      <c r="M69" s="86"/>
      <c r="O69" s="156">
        <v>8</v>
      </c>
      <c r="P69" s="218"/>
      <c r="Q69" s="219"/>
      <c r="R69" s="220"/>
      <c r="S69" s="86"/>
      <c r="T69" s="86"/>
      <c r="V69" s="156">
        <v>8</v>
      </c>
      <c r="W69" s="218"/>
      <c r="X69" s="219"/>
      <c r="Y69" s="220"/>
      <c r="Z69" s="86"/>
      <c r="AA69" s="86"/>
    </row>
    <row r="70" spans="1:27" ht="18.5" x14ac:dyDescent="0.45">
      <c r="A70" s="156">
        <v>9</v>
      </c>
      <c r="B70" s="218"/>
      <c r="C70" s="219"/>
      <c r="D70" s="220"/>
      <c r="E70" s="86"/>
      <c r="F70" s="86"/>
      <c r="H70" s="156">
        <v>9</v>
      </c>
      <c r="I70" s="218"/>
      <c r="J70" s="219"/>
      <c r="K70" s="220"/>
      <c r="L70" s="86"/>
      <c r="M70" s="86"/>
      <c r="O70" s="156">
        <v>9</v>
      </c>
      <c r="P70" s="218"/>
      <c r="Q70" s="219"/>
      <c r="R70" s="220"/>
      <c r="S70" s="86"/>
      <c r="T70" s="86"/>
      <c r="V70" s="156">
        <v>9</v>
      </c>
      <c r="W70" s="218"/>
      <c r="X70" s="219"/>
      <c r="Y70" s="220"/>
      <c r="Z70" s="86"/>
      <c r="AA70" s="86"/>
    </row>
    <row r="71" spans="1:27" ht="18.5" x14ac:dyDescent="0.45">
      <c r="A71" s="156">
        <v>10</v>
      </c>
      <c r="B71" s="218"/>
      <c r="C71" s="219"/>
      <c r="D71" s="220"/>
      <c r="E71" s="86"/>
      <c r="F71" s="86"/>
      <c r="H71" s="156">
        <v>10</v>
      </c>
      <c r="I71" s="218"/>
      <c r="J71" s="219"/>
      <c r="K71" s="220"/>
      <c r="L71" s="86"/>
      <c r="M71" s="86"/>
      <c r="O71" s="156">
        <v>10</v>
      </c>
      <c r="P71" s="218"/>
      <c r="Q71" s="219"/>
      <c r="R71" s="220"/>
      <c r="S71" s="86"/>
      <c r="T71" s="86"/>
      <c r="V71" s="156">
        <v>10</v>
      </c>
      <c r="W71" s="218"/>
      <c r="X71" s="219"/>
      <c r="Y71" s="220"/>
      <c r="Z71" s="86"/>
      <c r="AA71" s="86"/>
    </row>
    <row r="72" spans="1:27" x14ac:dyDescent="0.35">
      <c r="D72" s="157" t="s">
        <v>156</v>
      </c>
      <c r="E72" s="158"/>
      <c r="F72" s="158"/>
      <c r="I72" s="87"/>
      <c r="J72" s="87"/>
      <c r="K72" s="157" t="s">
        <v>156</v>
      </c>
      <c r="L72" s="158"/>
      <c r="M72" s="158"/>
      <c r="P72" s="87"/>
      <c r="Q72" s="87"/>
      <c r="R72" s="157" t="s">
        <v>156</v>
      </c>
      <c r="S72" s="158"/>
      <c r="T72" s="158"/>
      <c r="W72" s="87"/>
      <c r="X72" s="87"/>
      <c r="Y72" s="157" t="s">
        <v>156</v>
      </c>
      <c r="Z72" s="158"/>
      <c r="AA72" s="158"/>
    </row>
    <row r="75" spans="1:27" ht="23.5" x14ac:dyDescent="0.55000000000000004">
      <c r="A75" s="221" t="s">
        <v>449</v>
      </c>
      <c r="B75" s="222"/>
      <c r="C75" s="223"/>
      <c r="D75" s="223"/>
      <c r="E75" s="223"/>
      <c r="H75" s="221" t="s">
        <v>449</v>
      </c>
      <c r="I75" s="222"/>
      <c r="J75" s="223"/>
      <c r="K75" s="223"/>
      <c r="L75" s="223"/>
      <c r="M75" s="87"/>
      <c r="O75" s="221" t="s">
        <v>449</v>
      </c>
      <c r="P75" s="222"/>
      <c r="Q75" s="223"/>
      <c r="R75" s="223"/>
      <c r="S75" s="223"/>
      <c r="T75" s="87"/>
      <c r="V75" s="221" t="s">
        <v>449</v>
      </c>
      <c r="W75" s="222"/>
      <c r="X75" s="223"/>
      <c r="Y75" s="223"/>
      <c r="Z75" s="223"/>
      <c r="AA75" s="87"/>
    </row>
    <row r="76" spans="1:27" ht="18.5" x14ac:dyDescent="0.45">
      <c r="A76" s="155" t="s">
        <v>153</v>
      </c>
      <c r="B76" s="86" t="s">
        <v>450</v>
      </c>
      <c r="C76" s="86" t="s">
        <v>451</v>
      </c>
      <c r="D76" s="86" t="s">
        <v>179</v>
      </c>
      <c r="E76" s="159" t="s">
        <v>412</v>
      </c>
      <c r="F76" s="86"/>
      <c r="H76" s="155" t="s">
        <v>153</v>
      </c>
      <c r="I76" s="86" t="s">
        <v>450</v>
      </c>
      <c r="J76" s="86" t="s">
        <v>451</v>
      </c>
      <c r="K76" s="86" t="s">
        <v>179</v>
      </c>
      <c r="L76" s="86" t="s">
        <v>412</v>
      </c>
      <c r="M76" s="86"/>
      <c r="O76" s="155" t="s">
        <v>153</v>
      </c>
      <c r="P76" s="86" t="s">
        <v>450</v>
      </c>
      <c r="Q76" s="86" t="s">
        <v>451</v>
      </c>
      <c r="R76" s="86" t="s">
        <v>179</v>
      </c>
      <c r="S76" s="86" t="s">
        <v>412</v>
      </c>
      <c r="T76" s="86"/>
      <c r="V76" s="155" t="s">
        <v>153</v>
      </c>
      <c r="W76" s="86" t="s">
        <v>450</v>
      </c>
      <c r="X76" s="86" t="s">
        <v>451</v>
      </c>
      <c r="Y76" s="86" t="s">
        <v>179</v>
      </c>
      <c r="Z76" s="86" t="s">
        <v>412</v>
      </c>
      <c r="AA76" s="86"/>
    </row>
    <row r="77" spans="1:27" ht="18.5" x14ac:dyDescent="0.45">
      <c r="A77" s="155" t="s">
        <v>43</v>
      </c>
      <c r="B77" s="86" t="s">
        <v>110</v>
      </c>
      <c r="C77" s="86" t="s">
        <v>95</v>
      </c>
      <c r="D77" s="86" t="s">
        <v>96</v>
      </c>
      <c r="E77" s="86" t="s">
        <v>97</v>
      </c>
      <c r="F77" s="86" t="s">
        <v>452</v>
      </c>
      <c r="H77" s="155" t="s">
        <v>43</v>
      </c>
      <c r="I77" s="86" t="s">
        <v>110</v>
      </c>
      <c r="J77" s="86" t="s">
        <v>95</v>
      </c>
      <c r="K77" s="86" t="s">
        <v>96</v>
      </c>
      <c r="L77" s="86" t="s">
        <v>97</v>
      </c>
      <c r="M77" s="86" t="s">
        <v>452</v>
      </c>
      <c r="O77" s="155" t="s">
        <v>43</v>
      </c>
      <c r="P77" s="86" t="s">
        <v>110</v>
      </c>
      <c r="Q77" s="86" t="s">
        <v>95</v>
      </c>
      <c r="R77" s="86" t="s">
        <v>96</v>
      </c>
      <c r="S77" s="86" t="s">
        <v>97</v>
      </c>
      <c r="T77" s="86" t="s">
        <v>452</v>
      </c>
      <c r="V77" s="155" t="s">
        <v>43</v>
      </c>
      <c r="W77" s="86" t="s">
        <v>110</v>
      </c>
      <c r="X77" s="86" t="s">
        <v>95</v>
      </c>
      <c r="Y77" s="86" t="s">
        <v>96</v>
      </c>
      <c r="Z77" s="86" t="s">
        <v>97</v>
      </c>
      <c r="AA77" s="86" t="s">
        <v>452</v>
      </c>
    </row>
    <row r="78" spans="1:27" x14ac:dyDescent="0.35">
      <c r="B78" s="99"/>
      <c r="C78" s="99"/>
      <c r="D78" s="99"/>
      <c r="E78" s="99"/>
      <c r="F78" s="99"/>
      <c r="I78" s="99"/>
      <c r="J78" s="99"/>
      <c r="K78" s="99"/>
      <c r="L78" s="99"/>
      <c r="M78" s="99"/>
      <c r="P78" s="99"/>
      <c r="Q78" s="99"/>
      <c r="R78" s="99"/>
      <c r="S78" s="99"/>
      <c r="T78" s="99"/>
      <c r="W78" s="99"/>
      <c r="X78" s="99"/>
      <c r="Y78" s="99"/>
      <c r="Z78" s="99"/>
      <c r="AA78" s="99"/>
    </row>
    <row r="79" spans="1:27" ht="18.5" x14ac:dyDescent="0.45">
      <c r="A79" s="156" t="s">
        <v>142</v>
      </c>
      <c r="B79" s="224" t="s">
        <v>220</v>
      </c>
      <c r="C79" s="225"/>
      <c r="D79" s="226"/>
      <c r="E79" s="100" t="s">
        <v>453</v>
      </c>
      <c r="F79" s="100" t="s">
        <v>454</v>
      </c>
      <c r="H79" s="156" t="s">
        <v>142</v>
      </c>
      <c r="I79" s="224" t="s">
        <v>220</v>
      </c>
      <c r="J79" s="225"/>
      <c r="K79" s="226"/>
      <c r="L79" s="100" t="s">
        <v>453</v>
      </c>
      <c r="M79" s="100" t="s">
        <v>454</v>
      </c>
      <c r="O79" s="156" t="s">
        <v>142</v>
      </c>
      <c r="P79" s="224" t="s">
        <v>220</v>
      </c>
      <c r="Q79" s="225"/>
      <c r="R79" s="226"/>
      <c r="S79" s="100" t="s">
        <v>453</v>
      </c>
      <c r="T79" s="100" t="s">
        <v>454</v>
      </c>
      <c r="V79" s="156" t="s">
        <v>142</v>
      </c>
      <c r="W79" s="224" t="s">
        <v>220</v>
      </c>
      <c r="X79" s="225"/>
      <c r="Y79" s="226"/>
      <c r="Z79" s="100" t="s">
        <v>453</v>
      </c>
      <c r="AA79" s="100" t="s">
        <v>454</v>
      </c>
    </row>
    <row r="80" spans="1:27" ht="18.5" x14ac:dyDescent="0.45">
      <c r="A80" s="156">
        <v>1</v>
      </c>
      <c r="B80" s="218"/>
      <c r="C80" s="219"/>
      <c r="D80" s="220"/>
      <c r="E80" s="86"/>
      <c r="F80" s="86"/>
      <c r="H80" s="156">
        <v>1</v>
      </c>
      <c r="I80" s="218"/>
      <c r="J80" s="219"/>
      <c r="K80" s="220"/>
      <c r="L80" s="86"/>
      <c r="M80" s="86"/>
      <c r="O80" s="156">
        <v>1</v>
      </c>
      <c r="P80" s="218"/>
      <c r="Q80" s="219"/>
      <c r="R80" s="220"/>
      <c r="S80" s="86"/>
      <c r="T80" s="86"/>
      <c r="V80" s="156">
        <v>1</v>
      </c>
      <c r="W80" s="218"/>
      <c r="X80" s="219"/>
      <c r="Y80" s="220"/>
      <c r="Z80" s="86"/>
      <c r="AA80" s="86"/>
    </row>
    <row r="81" spans="1:27" ht="18.5" x14ac:dyDescent="0.45">
      <c r="A81" s="156">
        <v>2</v>
      </c>
      <c r="B81" s="218"/>
      <c r="C81" s="219"/>
      <c r="D81" s="220"/>
      <c r="E81" s="86"/>
      <c r="F81" s="86"/>
      <c r="H81" s="156">
        <v>2</v>
      </c>
      <c r="I81" s="218"/>
      <c r="J81" s="219"/>
      <c r="K81" s="220"/>
      <c r="L81" s="86"/>
      <c r="M81" s="86"/>
      <c r="O81" s="156">
        <v>2</v>
      </c>
      <c r="P81" s="218"/>
      <c r="Q81" s="219"/>
      <c r="R81" s="220"/>
      <c r="S81" s="86"/>
      <c r="T81" s="86"/>
      <c r="V81" s="156">
        <v>2</v>
      </c>
      <c r="W81" s="218"/>
      <c r="X81" s="219"/>
      <c r="Y81" s="220"/>
      <c r="Z81" s="86"/>
      <c r="AA81" s="86"/>
    </row>
    <row r="82" spans="1:27" ht="18.5" x14ac:dyDescent="0.45">
      <c r="A82" s="156">
        <v>3</v>
      </c>
      <c r="B82" s="218"/>
      <c r="C82" s="219"/>
      <c r="D82" s="220"/>
      <c r="E82" s="86"/>
      <c r="F82" s="86"/>
      <c r="H82" s="156">
        <v>3</v>
      </c>
      <c r="I82" s="218"/>
      <c r="J82" s="219"/>
      <c r="K82" s="220"/>
      <c r="L82" s="86"/>
      <c r="M82" s="86"/>
      <c r="O82" s="156">
        <v>3</v>
      </c>
      <c r="P82" s="218"/>
      <c r="Q82" s="219"/>
      <c r="R82" s="220"/>
      <c r="S82" s="86"/>
      <c r="T82" s="86"/>
      <c r="V82" s="156">
        <v>3</v>
      </c>
      <c r="W82" s="218"/>
      <c r="X82" s="219"/>
      <c r="Y82" s="220"/>
      <c r="Z82" s="86"/>
      <c r="AA82" s="86"/>
    </row>
    <row r="83" spans="1:27" ht="18.5" x14ac:dyDescent="0.45">
      <c r="A83" s="156">
        <v>4</v>
      </c>
      <c r="B83" s="218"/>
      <c r="C83" s="219"/>
      <c r="D83" s="220"/>
      <c r="E83" s="86"/>
      <c r="F83" s="86"/>
      <c r="H83" s="156">
        <v>4</v>
      </c>
      <c r="I83" s="218"/>
      <c r="J83" s="219"/>
      <c r="K83" s="220"/>
      <c r="L83" s="86"/>
      <c r="M83" s="86"/>
      <c r="O83" s="156">
        <v>4</v>
      </c>
      <c r="P83" s="218"/>
      <c r="Q83" s="219"/>
      <c r="R83" s="220"/>
      <c r="S83" s="86"/>
      <c r="T83" s="86"/>
      <c r="V83" s="156">
        <v>4</v>
      </c>
      <c r="W83" s="218"/>
      <c r="X83" s="219"/>
      <c r="Y83" s="220"/>
      <c r="Z83" s="86"/>
      <c r="AA83" s="86"/>
    </row>
    <row r="84" spans="1:27" ht="18.5" x14ac:dyDescent="0.45">
      <c r="A84" s="156">
        <v>5</v>
      </c>
      <c r="B84" s="218"/>
      <c r="C84" s="219"/>
      <c r="D84" s="220"/>
      <c r="E84" s="86"/>
      <c r="F84" s="86"/>
      <c r="H84" s="156">
        <v>5</v>
      </c>
      <c r="I84" s="218"/>
      <c r="J84" s="219"/>
      <c r="K84" s="220"/>
      <c r="L84" s="86"/>
      <c r="M84" s="86"/>
      <c r="O84" s="156">
        <v>5</v>
      </c>
      <c r="P84" s="218"/>
      <c r="Q84" s="219"/>
      <c r="R84" s="220"/>
      <c r="S84" s="86"/>
      <c r="T84" s="86"/>
      <c r="V84" s="156">
        <v>5</v>
      </c>
      <c r="W84" s="218"/>
      <c r="X84" s="219"/>
      <c r="Y84" s="220"/>
      <c r="Z84" s="86"/>
      <c r="AA84" s="86"/>
    </row>
    <row r="85" spans="1:27" ht="18.5" x14ac:dyDescent="0.45">
      <c r="A85" s="156">
        <v>6</v>
      </c>
      <c r="B85" s="218"/>
      <c r="C85" s="219"/>
      <c r="D85" s="220"/>
      <c r="E85" s="86"/>
      <c r="F85" s="86"/>
      <c r="H85" s="156">
        <v>6</v>
      </c>
      <c r="I85" s="218"/>
      <c r="J85" s="219"/>
      <c r="K85" s="220"/>
      <c r="L85" s="86"/>
      <c r="M85" s="86"/>
      <c r="O85" s="156">
        <v>6</v>
      </c>
      <c r="P85" s="218"/>
      <c r="Q85" s="219"/>
      <c r="R85" s="220"/>
      <c r="S85" s="86"/>
      <c r="T85" s="86"/>
      <c r="V85" s="156">
        <v>6</v>
      </c>
      <c r="W85" s="218"/>
      <c r="X85" s="219"/>
      <c r="Y85" s="220"/>
      <c r="Z85" s="86"/>
      <c r="AA85" s="86"/>
    </row>
    <row r="86" spans="1:27" ht="18.5" x14ac:dyDescent="0.45">
      <c r="A86" s="156">
        <v>7</v>
      </c>
      <c r="B86" s="218"/>
      <c r="C86" s="219"/>
      <c r="D86" s="220"/>
      <c r="E86" s="86"/>
      <c r="F86" s="86"/>
      <c r="H86" s="156">
        <v>7</v>
      </c>
      <c r="I86" s="218"/>
      <c r="J86" s="219"/>
      <c r="K86" s="220"/>
      <c r="L86" s="86"/>
      <c r="M86" s="86"/>
      <c r="O86" s="156">
        <v>7</v>
      </c>
      <c r="P86" s="218"/>
      <c r="Q86" s="219"/>
      <c r="R86" s="220"/>
      <c r="S86" s="86"/>
      <c r="T86" s="86"/>
      <c r="V86" s="156">
        <v>7</v>
      </c>
      <c r="W86" s="218"/>
      <c r="X86" s="219"/>
      <c r="Y86" s="220"/>
      <c r="Z86" s="86"/>
      <c r="AA86" s="86"/>
    </row>
    <row r="87" spans="1:27" ht="18.5" x14ac:dyDescent="0.45">
      <c r="A87" s="156">
        <v>8</v>
      </c>
      <c r="B87" s="218"/>
      <c r="C87" s="219"/>
      <c r="D87" s="220"/>
      <c r="E87" s="86"/>
      <c r="F87" s="86"/>
      <c r="H87" s="156">
        <v>8</v>
      </c>
      <c r="I87" s="218"/>
      <c r="J87" s="219"/>
      <c r="K87" s="220"/>
      <c r="L87" s="86"/>
      <c r="M87" s="86"/>
      <c r="O87" s="156">
        <v>8</v>
      </c>
      <c r="P87" s="218"/>
      <c r="Q87" s="219"/>
      <c r="R87" s="220"/>
      <c r="S87" s="86"/>
      <c r="T87" s="86"/>
      <c r="V87" s="156">
        <v>8</v>
      </c>
      <c r="W87" s="218"/>
      <c r="X87" s="219"/>
      <c r="Y87" s="220"/>
      <c r="Z87" s="86"/>
      <c r="AA87" s="86"/>
    </row>
    <row r="88" spans="1:27" ht="18.5" x14ac:dyDescent="0.45">
      <c r="A88" s="156">
        <v>9</v>
      </c>
      <c r="B88" s="218"/>
      <c r="C88" s="219"/>
      <c r="D88" s="220"/>
      <c r="E88" s="86"/>
      <c r="F88" s="86"/>
      <c r="H88" s="156">
        <v>9</v>
      </c>
      <c r="I88" s="218"/>
      <c r="J88" s="219"/>
      <c r="K88" s="220"/>
      <c r="L88" s="86"/>
      <c r="M88" s="86"/>
      <c r="O88" s="156">
        <v>9</v>
      </c>
      <c r="P88" s="218"/>
      <c r="Q88" s="219"/>
      <c r="R88" s="220"/>
      <c r="S88" s="86"/>
      <c r="T88" s="86"/>
      <c r="V88" s="156">
        <v>9</v>
      </c>
      <c r="W88" s="218"/>
      <c r="X88" s="219"/>
      <c r="Y88" s="220"/>
      <c r="Z88" s="86"/>
      <c r="AA88" s="86"/>
    </row>
    <row r="89" spans="1:27" ht="18.5" x14ac:dyDescent="0.45">
      <c r="A89" s="156">
        <v>10</v>
      </c>
      <c r="B89" s="218"/>
      <c r="C89" s="219"/>
      <c r="D89" s="220"/>
      <c r="E89" s="86"/>
      <c r="F89" s="86"/>
      <c r="H89" s="156">
        <v>10</v>
      </c>
      <c r="I89" s="218"/>
      <c r="J89" s="219"/>
      <c r="K89" s="220"/>
      <c r="L89" s="86"/>
      <c r="M89" s="86"/>
      <c r="O89" s="156">
        <v>10</v>
      </c>
      <c r="P89" s="218"/>
      <c r="Q89" s="219"/>
      <c r="R89" s="220"/>
      <c r="S89" s="86"/>
      <c r="T89" s="86"/>
      <c r="V89" s="156">
        <v>10</v>
      </c>
      <c r="W89" s="218"/>
      <c r="X89" s="219"/>
      <c r="Y89" s="220"/>
      <c r="Z89" s="86"/>
      <c r="AA89" s="86"/>
    </row>
    <row r="90" spans="1:27" x14ac:dyDescent="0.35">
      <c r="D90" s="157" t="s">
        <v>156</v>
      </c>
      <c r="E90" s="158"/>
      <c r="F90" s="158"/>
      <c r="I90" s="87"/>
      <c r="J90" s="87"/>
      <c r="K90" s="157" t="s">
        <v>156</v>
      </c>
      <c r="L90" s="158"/>
      <c r="M90" s="158"/>
      <c r="P90" s="87"/>
      <c r="Q90" s="87"/>
      <c r="R90" s="157" t="s">
        <v>156</v>
      </c>
      <c r="S90" s="158"/>
      <c r="T90" s="158"/>
      <c r="W90" s="87"/>
      <c r="X90" s="87"/>
      <c r="Y90" s="157" t="s">
        <v>156</v>
      </c>
      <c r="Z90" s="158"/>
      <c r="AA90" s="158"/>
    </row>
  </sheetData>
  <mergeCells count="264">
    <mergeCell ref="B88:D88"/>
    <mergeCell ref="I88:K88"/>
    <mergeCell ref="P88:R88"/>
    <mergeCell ref="W88:Y88"/>
    <mergeCell ref="B89:D89"/>
    <mergeCell ref="I89:K89"/>
    <mergeCell ref="P89:R89"/>
    <mergeCell ref="W89:Y89"/>
    <mergeCell ref="B86:D86"/>
    <mergeCell ref="I86:K86"/>
    <mergeCell ref="P86:R86"/>
    <mergeCell ref="W86:Y86"/>
    <mergeCell ref="B87:D87"/>
    <mergeCell ref="I87:K87"/>
    <mergeCell ref="P87:R87"/>
    <mergeCell ref="W87:Y87"/>
    <mergeCell ref="B84:D84"/>
    <mergeCell ref="I84:K84"/>
    <mergeCell ref="P84:R84"/>
    <mergeCell ref="W84:Y84"/>
    <mergeCell ref="B85:D85"/>
    <mergeCell ref="I85:K85"/>
    <mergeCell ref="P85:R85"/>
    <mergeCell ref="W85:Y85"/>
    <mergeCell ref="B82:D82"/>
    <mergeCell ref="I82:K82"/>
    <mergeCell ref="P82:R82"/>
    <mergeCell ref="W82:Y82"/>
    <mergeCell ref="B83:D83"/>
    <mergeCell ref="I83:K83"/>
    <mergeCell ref="P83:R83"/>
    <mergeCell ref="W83:Y83"/>
    <mergeCell ref="B80:D80"/>
    <mergeCell ref="I80:K80"/>
    <mergeCell ref="P80:R80"/>
    <mergeCell ref="W80:Y80"/>
    <mergeCell ref="B81:D81"/>
    <mergeCell ref="I81:K81"/>
    <mergeCell ref="P81:R81"/>
    <mergeCell ref="W81:Y81"/>
    <mergeCell ref="V75:W75"/>
    <mergeCell ref="X75:Z75"/>
    <mergeCell ref="B79:D79"/>
    <mergeCell ref="I79:K79"/>
    <mergeCell ref="P79:R79"/>
    <mergeCell ref="W79:Y79"/>
    <mergeCell ref="A75:B75"/>
    <mergeCell ref="C75:E75"/>
    <mergeCell ref="H75:I75"/>
    <mergeCell ref="J75:L75"/>
    <mergeCell ref="O75:P75"/>
    <mergeCell ref="Q75:S75"/>
    <mergeCell ref="B70:D70"/>
    <mergeCell ref="I70:K70"/>
    <mergeCell ref="P70:R70"/>
    <mergeCell ref="W70:Y70"/>
    <mergeCell ref="B71:D71"/>
    <mergeCell ref="I71:K71"/>
    <mergeCell ref="P71:R71"/>
    <mergeCell ref="W71:Y71"/>
    <mergeCell ref="B68:D68"/>
    <mergeCell ref="I68:K68"/>
    <mergeCell ref="P68:R68"/>
    <mergeCell ref="W68:Y68"/>
    <mergeCell ref="B69:D69"/>
    <mergeCell ref="I69:K69"/>
    <mergeCell ref="P69:R69"/>
    <mergeCell ref="W69:Y69"/>
    <mergeCell ref="B66:D66"/>
    <mergeCell ref="I66:K66"/>
    <mergeCell ref="P66:R66"/>
    <mergeCell ref="W66:Y66"/>
    <mergeCell ref="B67:D67"/>
    <mergeCell ref="I67:K67"/>
    <mergeCell ref="P67:R67"/>
    <mergeCell ref="W67:Y67"/>
    <mergeCell ref="B64:D64"/>
    <mergeCell ref="I64:K64"/>
    <mergeCell ref="P64:R64"/>
    <mergeCell ref="W64:Y64"/>
    <mergeCell ref="B65:D65"/>
    <mergeCell ref="I65:K65"/>
    <mergeCell ref="P65:R65"/>
    <mergeCell ref="W65:Y65"/>
    <mergeCell ref="B62:D62"/>
    <mergeCell ref="I62:K62"/>
    <mergeCell ref="P62:R62"/>
    <mergeCell ref="W62:Y62"/>
    <mergeCell ref="B63:D63"/>
    <mergeCell ref="I63:K63"/>
    <mergeCell ref="P63:R63"/>
    <mergeCell ref="W63:Y63"/>
    <mergeCell ref="V57:W57"/>
    <mergeCell ref="X57:Z57"/>
    <mergeCell ref="B61:D61"/>
    <mergeCell ref="I61:K61"/>
    <mergeCell ref="P61:R61"/>
    <mergeCell ref="W61:Y61"/>
    <mergeCell ref="A57:B57"/>
    <mergeCell ref="C57:E57"/>
    <mergeCell ref="H57:I57"/>
    <mergeCell ref="J57:L57"/>
    <mergeCell ref="O57:P57"/>
    <mergeCell ref="Q57:S57"/>
    <mergeCell ref="B52:D52"/>
    <mergeCell ref="I52:K52"/>
    <mergeCell ref="P52:R52"/>
    <mergeCell ref="W52:Y52"/>
    <mergeCell ref="B53:D53"/>
    <mergeCell ref="I53:K53"/>
    <mergeCell ref="P53:R53"/>
    <mergeCell ref="W53:Y53"/>
    <mergeCell ref="B50:D50"/>
    <mergeCell ref="I50:K50"/>
    <mergeCell ref="P50:R50"/>
    <mergeCell ref="W50:Y50"/>
    <mergeCell ref="B51:D51"/>
    <mergeCell ref="I51:K51"/>
    <mergeCell ref="P51:R51"/>
    <mergeCell ref="W51:Y51"/>
    <mergeCell ref="B48:D48"/>
    <mergeCell ref="I48:K48"/>
    <mergeCell ref="P48:R48"/>
    <mergeCell ref="W48:Y48"/>
    <mergeCell ref="B49:D49"/>
    <mergeCell ref="I49:K49"/>
    <mergeCell ref="P49:R49"/>
    <mergeCell ref="W49:Y49"/>
    <mergeCell ref="B46:D46"/>
    <mergeCell ref="I46:K46"/>
    <mergeCell ref="P46:R46"/>
    <mergeCell ref="W46:Y46"/>
    <mergeCell ref="B47:D47"/>
    <mergeCell ref="I47:K47"/>
    <mergeCell ref="P47:R47"/>
    <mergeCell ref="W47:Y47"/>
    <mergeCell ref="B44:D44"/>
    <mergeCell ref="I44:K44"/>
    <mergeCell ref="P44:R44"/>
    <mergeCell ref="W44:Y44"/>
    <mergeCell ref="B45:D45"/>
    <mergeCell ref="I45:K45"/>
    <mergeCell ref="P45:R45"/>
    <mergeCell ref="W45:Y45"/>
    <mergeCell ref="V39:W39"/>
    <mergeCell ref="X39:Z39"/>
    <mergeCell ref="B43:D43"/>
    <mergeCell ref="I43:K43"/>
    <mergeCell ref="P43:R43"/>
    <mergeCell ref="W43:Y43"/>
    <mergeCell ref="A39:B39"/>
    <mergeCell ref="C39:E39"/>
    <mergeCell ref="H39:I39"/>
    <mergeCell ref="J39:L39"/>
    <mergeCell ref="O39:P39"/>
    <mergeCell ref="Q39:S39"/>
    <mergeCell ref="B34:D34"/>
    <mergeCell ref="I34:K34"/>
    <mergeCell ref="P34:R34"/>
    <mergeCell ref="W34:Y34"/>
    <mergeCell ref="B35:D35"/>
    <mergeCell ref="I35:K35"/>
    <mergeCell ref="P35:R35"/>
    <mergeCell ref="W35:Y35"/>
    <mergeCell ref="B32:D32"/>
    <mergeCell ref="I32:K32"/>
    <mergeCell ref="P32:R32"/>
    <mergeCell ref="W32:Y32"/>
    <mergeCell ref="B33:D33"/>
    <mergeCell ref="I33:K33"/>
    <mergeCell ref="P33:R33"/>
    <mergeCell ref="W33:Y33"/>
    <mergeCell ref="B30:D30"/>
    <mergeCell ref="I30:K30"/>
    <mergeCell ref="P30:R30"/>
    <mergeCell ref="W30:Y30"/>
    <mergeCell ref="B31:D31"/>
    <mergeCell ref="I31:K31"/>
    <mergeCell ref="P31:R31"/>
    <mergeCell ref="W31:Y31"/>
    <mergeCell ref="B28:D28"/>
    <mergeCell ref="I28:K28"/>
    <mergeCell ref="P28:R28"/>
    <mergeCell ref="W28:Y28"/>
    <mergeCell ref="B29:D29"/>
    <mergeCell ref="I29:K29"/>
    <mergeCell ref="P29:R29"/>
    <mergeCell ref="W29:Y29"/>
    <mergeCell ref="B26:D26"/>
    <mergeCell ref="I26:K26"/>
    <mergeCell ref="P26:R26"/>
    <mergeCell ref="W26:Y26"/>
    <mergeCell ref="B27:D27"/>
    <mergeCell ref="I27:K27"/>
    <mergeCell ref="P27:R27"/>
    <mergeCell ref="W27:Y27"/>
    <mergeCell ref="V21:W21"/>
    <mergeCell ref="X21:Z21"/>
    <mergeCell ref="B25:D25"/>
    <mergeCell ref="I25:K25"/>
    <mergeCell ref="P25:R25"/>
    <mergeCell ref="W25:Y25"/>
    <mergeCell ref="A21:B21"/>
    <mergeCell ref="C21:E21"/>
    <mergeCell ref="H21:I21"/>
    <mergeCell ref="J21:L21"/>
    <mergeCell ref="O21:P21"/>
    <mergeCell ref="Q21:S21"/>
    <mergeCell ref="B16:D16"/>
    <mergeCell ref="I16:K16"/>
    <mergeCell ref="P16:R16"/>
    <mergeCell ref="W16:Y16"/>
    <mergeCell ref="B17:D17"/>
    <mergeCell ref="I17:K17"/>
    <mergeCell ref="P17:R17"/>
    <mergeCell ref="W17:Y17"/>
    <mergeCell ref="B14:D14"/>
    <mergeCell ref="I14:K14"/>
    <mergeCell ref="P14:R14"/>
    <mergeCell ref="W14:Y14"/>
    <mergeCell ref="B15:D15"/>
    <mergeCell ref="I15:K15"/>
    <mergeCell ref="P15:R15"/>
    <mergeCell ref="W15:Y15"/>
    <mergeCell ref="B12:D12"/>
    <mergeCell ref="I12:K12"/>
    <mergeCell ref="P12:R12"/>
    <mergeCell ref="W12:Y12"/>
    <mergeCell ref="B13:D13"/>
    <mergeCell ref="I13:K13"/>
    <mergeCell ref="P13:R13"/>
    <mergeCell ref="W13:Y13"/>
    <mergeCell ref="B10:D10"/>
    <mergeCell ref="I10:K10"/>
    <mergeCell ref="P10:R10"/>
    <mergeCell ref="W10:Y10"/>
    <mergeCell ref="B11:D11"/>
    <mergeCell ref="I11:K11"/>
    <mergeCell ref="P11:R11"/>
    <mergeCell ref="W11:Y11"/>
    <mergeCell ref="A1:F1"/>
    <mergeCell ref="H1:M1"/>
    <mergeCell ref="O1:T1"/>
    <mergeCell ref="V1:AA1"/>
    <mergeCell ref="B8:D8"/>
    <mergeCell ref="I8:K8"/>
    <mergeCell ref="P8:R8"/>
    <mergeCell ref="W8:Y8"/>
    <mergeCell ref="B9:D9"/>
    <mergeCell ref="I9:K9"/>
    <mergeCell ref="P9:R9"/>
    <mergeCell ref="W9:Y9"/>
    <mergeCell ref="V3:W3"/>
    <mergeCell ref="X3:Z3"/>
    <mergeCell ref="B7:D7"/>
    <mergeCell ref="I7:K7"/>
    <mergeCell ref="P7:R7"/>
    <mergeCell ref="W7:Y7"/>
    <mergeCell ref="A3:B3"/>
    <mergeCell ref="C3:E3"/>
    <mergeCell ref="H3:I3"/>
    <mergeCell ref="J3:L3"/>
    <mergeCell ref="O3:P3"/>
    <mergeCell ref="Q3:S3"/>
  </mergeCells>
  <hyperlinks>
    <hyperlink ref="AD5" r:id="rId1" display="https://www.youtube.com/watch?v=7EuovFcsWJ8" xr:uid="{8D43104A-0FB8-4DC5-8E16-A7F6032A2CB2}"/>
    <hyperlink ref="AD6" r:id="rId2" display="https://www.youtube.com/watch?v=NGyo2ABRBF4" xr:uid="{F471F5F2-CE1A-4A95-8A46-4DE03BC804B7}"/>
    <hyperlink ref="AD7" r:id="rId3" display="https://www.youtube.com/watch?v=nU7AeeJNeFc" xr:uid="{4DFA06D2-A2A7-4069-8547-8368A1343EB2}"/>
    <hyperlink ref="AD8" r:id="rId4" display="https://www.youtube.com/watch?v=U6pWIjisxdg" xr:uid="{FE638BF6-A69B-4D72-9B28-BC5CA631A53E}"/>
    <hyperlink ref="AD9" r:id="rId5" display="https://www.youtube.com/watch?v=bUBmranFZh4&amp;t=176s" xr:uid="{782F53DF-31C3-47F3-8409-CC8B09FC085C}"/>
  </hyperlinks>
  <pageMargins left="0.7" right="0.7" top="0.75" bottom="0.75" header="0.3" footer="0.3"/>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B537E-CB23-4CC4-9F81-4EEFDE59CD68}">
  <dimension ref="A2:AU58"/>
  <sheetViews>
    <sheetView zoomScaleNormal="100" workbookViewId="0">
      <selection activeCell="Y3" sqref="Y3:AA3"/>
    </sheetView>
  </sheetViews>
  <sheetFormatPr baseColWidth="10" defaultColWidth="8.7265625" defaultRowHeight="14.5" x14ac:dyDescent="0.35"/>
  <cols>
    <col min="1" max="1" width="13.81640625" customWidth="1"/>
    <col min="2" max="2" width="5.81640625" customWidth="1"/>
    <col min="3" max="3" width="74.26953125" customWidth="1"/>
    <col min="4" max="11" width="3.7265625" customWidth="1"/>
    <col min="12" max="12" width="4.453125" customWidth="1"/>
    <col min="13" max="13" width="13.7265625" customWidth="1"/>
    <col min="14" max="14" width="7" customWidth="1"/>
    <col min="15" max="15" width="87.453125" customWidth="1"/>
    <col min="16" max="23" width="4" customWidth="1"/>
    <col min="24" max="24" width="4.7265625" customWidth="1"/>
    <col min="25" max="25" width="13.26953125" customWidth="1"/>
    <col min="27" max="27" width="81" customWidth="1"/>
    <col min="28" max="35" width="4" customWidth="1"/>
    <col min="36" max="36" width="6.453125" customWidth="1"/>
    <col min="37" max="37" width="13.453125" customWidth="1"/>
    <col min="39" max="39" width="78.453125" customWidth="1"/>
    <col min="40" max="47" width="3.7265625" customWidth="1"/>
  </cols>
  <sheetData>
    <row r="2" spans="1:47" ht="49.5" customHeight="1" x14ac:dyDescent="0.35"/>
    <row r="3" spans="1:47" ht="21" customHeight="1" x14ac:dyDescent="0.45">
      <c r="A3" s="228" t="s">
        <v>262</v>
      </c>
      <c r="B3" s="228"/>
      <c r="C3" s="228"/>
      <c r="D3" s="99">
        <v>1</v>
      </c>
      <c r="E3" s="99">
        <v>2</v>
      </c>
      <c r="F3" s="99">
        <v>3</v>
      </c>
      <c r="G3" s="99">
        <v>4</v>
      </c>
      <c r="H3" s="99">
        <v>5</v>
      </c>
      <c r="I3" s="99">
        <v>6</v>
      </c>
      <c r="J3" s="99">
        <v>7</v>
      </c>
      <c r="K3" s="99">
        <v>8</v>
      </c>
      <c r="M3" s="228" t="s">
        <v>263</v>
      </c>
      <c r="N3" s="228"/>
      <c r="O3" s="229"/>
      <c r="P3" s="100">
        <v>1</v>
      </c>
      <c r="Q3" s="100">
        <v>2</v>
      </c>
      <c r="R3" s="100">
        <v>3</v>
      </c>
      <c r="S3" s="100">
        <v>4</v>
      </c>
      <c r="T3" s="100">
        <v>5</v>
      </c>
      <c r="U3" s="100">
        <v>6</v>
      </c>
      <c r="V3" s="100">
        <v>7</v>
      </c>
      <c r="W3" s="100">
        <v>8</v>
      </c>
      <c r="Y3" s="228" t="s">
        <v>264</v>
      </c>
      <c r="Z3" s="228"/>
      <c r="AA3" s="229"/>
      <c r="AB3" s="100">
        <v>1</v>
      </c>
      <c r="AC3" s="100">
        <v>2</v>
      </c>
      <c r="AD3" s="100">
        <v>3</v>
      </c>
      <c r="AE3" s="100">
        <v>4</v>
      </c>
      <c r="AF3" s="100">
        <v>5</v>
      </c>
      <c r="AG3" s="100">
        <v>6</v>
      </c>
      <c r="AH3" s="100">
        <v>7</v>
      </c>
      <c r="AI3" s="100">
        <v>8</v>
      </c>
      <c r="AK3" s="228" t="s">
        <v>265</v>
      </c>
      <c r="AL3" s="228"/>
      <c r="AM3" s="229"/>
      <c r="AN3" s="100">
        <v>1</v>
      </c>
      <c r="AO3" s="100">
        <v>2</v>
      </c>
      <c r="AP3" s="100">
        <v>3</v>
      </c>
      <c r="AQ3" s="100">
        <v>4</v>
      </c>
      <c r="AR3" s="100">
        <v>5</v>
      </c>
      <c r="AS3" s="100">
        <v>6</v>
      </c>
      <c r="AT3" s="100">
        <v>7</v>
      </c>
      <c r="AU3" s="100">
        <v>8</v>
      </c>
    </row>
    <row r="4" spans="1:47" ht="15.75" customHeight="1" x14ac:dyDescent="0.35">
      <c r="A4" s="20" t="s">
        <v>266</v>
      </c>
      <c r="B4" s="16" t="s">
        <v>142</v>
      </c>
      <c r="C4" s="15" t="s">
        <v>267</v>
      </c>
      <c r="D4" s="16"/>
      <c r="E4" s="16"/>
      <c r="F4" s="16"/>
      <c r="G4" s="16"/>
      <c r="H4" s="16"/>
      <c r="I4" s="16"/>
      <c r="J4" s="16"/>
      <c r="K4" s="16"/>
      <c r="M4" s="20" t="s">
        <v>266</v>
      </c>
      <c r="N4" s="16" t="s">
        <v>142</v>
      </c>
      <c r="O4" s="15" t="s">
        <v>267</v>
      </c>
      <c r="P4" s="16"/>
      <c r="Q4" s="16"/>
      <c r="R4" s="16"/>
      <c r="S4" s="16"/>
      <c r="T4" s="16"/>
      <c r="U4" s="16"/>
      <c r="V4" s="16"/>
      <c r="W4" s="16"/>
      <c r="Y4" s="20" t="s">
        <v>266</v>
      </c>
      <c r="Z4" s="16" t="s">
        <v>142</v>
      </c>
      <c r="AA4" s="15" t="s">
        <v>267</v>
      </c>
      <c r="AB4" s="16"/>
      <c r="AC4" s="16"/>
      <c r="AD4" s="16"/>
      <c r="AE4" s="16"/>
      <c r="AF4" s="16"/>
      <c r="AG4" s="16"/>
      <c r="AH4" s="16"/>
      <c r="AI4" s="16"/>
      <c r="AK4" s="20" t="s">
        <v>266</v>
      </c>
      <c r="AL4" s="16" t="s">
        <v>142</v>
      </c>
      <c r="AM4" s="15" t="s">
        <v>267</v>
      </c>
      <c r="AN4" s="16"/>
      <c r="AO4" s="16"/>
      <c r="AP4" s="16"/>
      <c r="AQ4" s="16"/>
      <c r="AR4" s="16"/>
      <c r="AS4" s="16"/>
      <c r="AT4" s="16"/>
      <c r="AU4" s="16"/>
    </row>
    <row r="5" spans="1:47" ht="15.75" customHeight="1" x14ac:dyDescent="0.35">
      <c r="B5" s="16">
        <v>1</v>
      </c>
      <c r="C5" s="139" t="s">
        <v>268</v>
      </c>
      <c r="D5" s="140"/>
      <c r="E5" s="140"/>
      <c r="F5" s="140"/>
      <c r="G5" s="140"/>
      <c r="H5" s="140"/>
      <c r="I5" s="140"/>
      <c r="J5" s="140"/>
      <c r="K5" s="140"/>
      <c r="N5" s="16">
        <v>1</v>
      </c>
      <c r="O5" s="139" t="s">
        <v>268</v>
      </c>
      <c r="P5" s="140"/>
      <c r="Q5" s="140"/>
      <c r="R5" s="140"/>
      <c r="S5" s="140"/>
      <c r="T5" s="140"/>
      <c r="U5" s="140"/>
      <c r="V5" s="140"/>
      <c r="W5" s="140"/>
      <c r="Z5" s="16">
        <v>1</v>
      </c>
      <c r="AA5" s="139" t="s">
        <v>269</v>
      </c>
      <c r="AB5" s="140"/>
      <c r="AC5" s="140"/>
      <c r="AD5" s="140"/>
      <c r="AE5" s="140"/>
      <c r="AF5" s="140"/>
      <c r="AG5" s="140"/>
      <c r="AH5" s="140"/>
      <c r="AI5" s="140"/>
      <c r="AL5" s="16">
        <v>1</v>
      </c>
      <c r="AM5" s="139" t="s">
        <v>270</v>
      </c>
      <c r="AN5" s="140"/>
      <c r="AO5" s="140"/>
      <c r="AP5" s="140"/>
      <c r="AQ5" s="140"/>
      <c r="AR5" s="140"/>
      <c r="AS5" s="140"/>
      <c r="AT5" s="140"/>
      <c r="AU5" s="140"/>
    </row>
    <row r="6" spans="1:47" ht="15.75" customHeight="1" x14ac:dyDescent="0.35">
      <c r="B6" s="16">
        <v>2</v>
      </c>
      <c r="C6" s="139" t="s">
        <v>271</v>
      </c>
      <c r="D6" s="140"/>
      <c r="E6" s="140"/>
      <c r="F6" s="140"/>
      <c r="G6" s="140"/>
      <c r="H6" s="140"/>
      <c r="I6" s="140"/>
      <c r="J6" s="140"/>
      <c r="K6" s="140"/>
      <c r="N6" s="16">
        <v>2</v>
      </c>
      <c r="O6" s="139" t="s">
        <v>271</v>
      </c>
      <c r="P6" s="140"/>
      <c r="Q6" s="140"/>
      <c r="R6" s="140"/>
      <c r="S6" s="140"/>
      <c r="T6" s="140"/>
      <c r="U6" s="140"/>
      <c r="V6" s="140"/>
      <c r="W6" s="140"/>
      <c r="Z6" s="16">
        <v>2</v>
      </c>
      <c r="AA6" s="139" t="s">
        <v>272</v>
      </c>
      <c r="AB6" s="140"/>
      <c r="AC6" s="140"/>
      <c r="AD6" s="140"/>
      <c r="AE6" s="140"/>
      <c r="AF6" s="140"/>
      <c r="AG6" s="140"/>
      <c r="AH6" s="140"/>
      <c r="AI6" s="140"/>
      <c r="AL6" s="16">
        <v>2</v>
      </c>
      <c r="AM6" s="139" t="s">
        <v>273</v>
      </c>
      <c r="AN6" s="140"/>
      <c r="AO6" s="140"/>
      <c r="AP6" s="140"/>
      <c r="AQ6" s="140"/>
      <c r="AR6" s="140"/>
      <c r="AS6" s="140"/>
      <c r="AT6" s="140"/>
      <c r="AU6" s="140"/>
    </row>
    <row r="7" spans="1:47" ht="15.75" customHeight="1" x14ac:dyDescent="0.35">
      <c r="B7" s="16">
        <v>3</v>
      </c>
      <c r="C7" s="139" t="s">
        <v>274</v>
      </c>
      <c r="D7" s="140"/>
      <c r="E7" s="140"/>
      <c r="F7" s="140"/>
      <c r="G7" s="140"/>
      <c r="H7" s="140"/>
      <c r="I7" s="140"/>
      <c r="J7" s="140"/>
      <c r="K7" s="140"/>
      <c r="N7" s="16">
        <v>3</v>
      </c>
      <c r="O7" s="139" t="s">
        <v>274</v>
      </c>
      <c r="P7" s="140"/>
      <c r="Q7" s="140"/>
      <c r="R7" s="140"/>
      <c r="S7" s="140"/>
      <c r="T7" s="140"/>
      <c r="U7" s="140"/>
      <c r="V7" s="140"/>
      <c r="W7" s="140"/>
      <c r="Z7" s="16">
        <v>3</v>
      </c>
      <c r="AA7" s="139" t="s">
        <v>271</v>
      </c>
      <c r="AB7" s="140"/>
      <c r="AC7" s="140"/>
      <c r="AD7" s="140"/>
      <c r="AE7" s="140"/>
      <c r="AF7" s="140"/>
      <c r="AG7" s="140"/>
      <c r="AH7" s="140"/>
      <c r="AI7" s="140"/>
      <c r="AL7" s="16">
        <v>3</v>
      </c>
      <c r="AM7" s="139" t="s">
        <v>271</v>
      </c>
      <c r="AN7" s="140"/>
      <c r="AO7" s="140"/>
      <c r="AP7" s="140"/>
      <c r="AQ7" s="140"/>
      <c r="AR7" s="140"/>
      <c r="AS7" s="140"/>
      <c r="AT7" s="140"/>
      <c r="AU7" s="140"/>
    </row>
    <row r="8" spans="1:47" ht="15.75" customHeight="1" x14ac:dyDescent="0.35">
      <c r="B8" s="16">
        <v>4</v>
      </c>
      <c r="C8" s="139" t="s">
        <v>275</v>
      </c>
      <c r="D8" s="140"/>
      <c r="E8" s="140"/>
      <c r="F8" s="140"/>
      <c r="G8" s="140"/>
      <c r="H8" s="140"/>
      <c r="I8" s="140"/>
      <c r="J8" s="140"/>
      <c r="K8" s="140"/>
      <c r="N8" s="16">
        <v>4</v>
      </c>
      <c r="O8" s="139" t="s">
        <v>275</v>
      </c>
      <c r="P8" s="140"/>
      <c r="Q8" s="140"/>
      <c r="R8" s="140"/>
      <c r="S8" s="140"/>
      <c r="T8" s="140"/>
      <c r="U8" s="140"/>
      <c r="V8" s="140"/>
      <c r="W8" s="140"/>
      <c r="Z8" s="16">
        <v>4</v>
      </c>
      <c r="AA8" s="139" t="s">
        <v>276</v>
      </c>
      <c r="AB8" s="140"/>
      <c r="AC8" s="140"/>
      <c r="AD8" s="140"/>
      <c r="AE8" s="140"/>
      <c r="AF8" s="140"/>
      <c r="AG8" s="140"/>
      <c r="AH8" s="140"/>
      <c r="AI8" s="140"/>
      <c r="AL8" s="16">
        <v>4</v>
      </c>
      <c r="AM8" s="139" t="s">
        <v>277</v>
      </c>
      <c r="AN8" s="140"/>
      <c r="AO8" s="140"/>
      <c r="AP8" s="140"/>
      <c r="AQ8" s="140"/>
      <c r="AR8" s="140"/>
      <c r="AS8" s="140"/>
      <c r="AT8" s="140"/>
      <c r="AU8" s="140"/>
    </row>
    <row r="9" spans="1:47" ht="15.75" customHeight="1" x14ac:dyDescent="0.35"/>
    <row r="10" spans="1:47" ht="15.75" customHeight="1" x14ac:dyDescent="0.35">
      <c r="A10" s="21" t="s">
        <v>278</v>
      </c>
      <c r="B10" s="16" t="s">
        <v>142</v>
      </c>
      <c r="C10" s="15" t="s">
        <v>279</v>
      </c>
      <c r="D10" s="16"/>
      <c r="E10" s="16"/>
      <c r="F10" s="16"/>
      <c r="G10" s="16"/>
      <c r="H10" s="16"/>
      <c r="I10" s="16"/>
      <c r="J10" s="16"/>
      <c r="K10" s="16"/>
      <c r="M10" s="21" t="s">
        <v>278</v>
      </c>
      <c r="N10" s="16" t="s">
        <v>142</v>
      </c>
      <c r="O10" s="15" t="s">
        <v>279</v>
      </c>
      <c r="P10" s="16"/>
      <c r="Q10" s="16"/>
      <c r="R10" s="16"/>
      <c r="S10" s="16"/>
      <c r="T10" s="16"/>
      <c r="U10" s="16"/>
      <c r="V10" s="16"/>
      <c r="W10" s="16"/>
      <c r="Y10" s="21" t="s">
        <v>278</v>
      </c>
      <c r="Z10" s="16" t="s">
        <v>142</v>
      </c>
      <c r="AA10" s="15" t="s">
        <v>279</v>
      </c>
      <c r="AB10" s="16"/>
      <c r="AC10" s="16"/>
      <c r="AD10" s="16"/>
      <c r="AE10" s="16"/>
      <c r="AF10" s="16"/>
      <c r="AG10" s="16"/>
      <c r="AH10" s="16"/>
      <c r="AI10" s="16"/>
      <c r="AK10" s="21" t="s">
        <v>278</v>
      </c>
      <c r="AL10" s="16" t="s">
        <v>142</v>
      </c>
      <c r="AM10" s="15" t="s">
        <v>279</v>
      </c>
      <c r="AN10" s="16"/>
      <c r="AO10" s="16"/>
      <c r="AP10" s="16"/>
      <c r="AQ10" s="16"/>
      <c r="AR10" s="16"/>
      <c r="AS10" s="16"/>
      <c r="AT10" s="16"/>
      <c r="AU10" s="16"/>
    </row>
    <row r="11" spans="1:47" ht="15.75" customHeight="1" x14ac:dyDescent="0.35">
      <c r="B11" s="16">
        <v>1</v>
      </c>
      <c r="C11" s="139" t="s">
        <v>280</v>
      </c>
      <c r="D11" s="140"/>
      <c r="E11" s="140"/>
      <c r="F11" s="140"/>
      <c r="G11" s="140"/>
      <c r="H11" s="140"/>
      <c r="I11" s="140"/>
      <c r="J11" s="140"/>
      <c r="K11" s="140"/>
      <c r="N11" s="16">
        <v>1</v>
      </c>
      <c r="O11" s="139" t="s">
        <v>280</v>
      </c>
      <c r="P11" s="140"/>
      <c r="Q11" s="140"/>
      <c r="R11" s="140"/>
      <c r="S11" s="140"/>
      <c r="T11" s="140"/>
      <c r="U11" s="140"/>
      <c r="V11" s="140"/>
      <c r="W11" s="140"/>
      <c r="Z11" s="16">
        <v>1</v>
      </c>
      <c r="AA11" s="139" t="s">
        <v>280</v>
      </c>
      <c r="AB11" s="140"/>
      <c r="AC11" s="140"/>
      <c r="AD11" s="140"/>
      <c r="AE11" s="140"/>
      <c r="AF11" s="140"/>
      <c r="AG11" s="140"/>
      <c r="AH11" s="140"/>
      <c r="AI11" s="140"/>
      <c r="AL11" s="16">
        <v>1</v>
      </c>
      <c r="AM11" s="139" t="s">
        <v>280</v>
      </c>
      <c r="AN11" s="140"/>
      <c r="AO11" s="140"/>
      <c r="AP11" s="140"/>
      <c r="AQ11" s="140"/>
      <c r="AR11" s="140"/>
      <c r="AS11" s="140"/>
      <c r="AT11" s="140"/>
      <c r="AU11" s="140"/>
    </row>
    <row r="12" spans="1:47" ht="15.75" customHeight="1" x14ac:dyDescent="0.35">
      <c r="B12" s="16">
        <v>2</v>
      </c>
      <c r="C12" s="139" t="s">
        <v>282</v>
      </c>
      <c r="D12" s="140"/>
      <c r="E12" s="140"/>
      <c r="F12" s="140"/>
      <c r="G12" s="140"/>
      <c r="H12" s="140"/>
      <c r="I12" s="140"/>
      <c r="J12" s="140"/>
      <c r="K12" s="140"/>
      <c r="N12" s="16">
        <v>2</v>
      </c>
      <c r="O12" s="139" t="s">
        <v>281</v>
      </c>
      <c r="P12" s="140"/>
      <c r="Q12" s="140"/>
      <c r="R12" s="140"/>
      <c r="S12" s="140"/>
      <c r="T12" s="140"/>
      <c r="U12" s="140"/>
      <c r="V12" s="140"/>
      <c r="W12" s="140"/>
      <c r="Z12" s="16">
        <v>2</v>
      </c>
      <c r="AA12" s="139" t="s">
        <v>281</v>
      </c>
      <c r="AB12" s="140"/>
      <c r="AC12" s="140"/>
      <c r="AD12" s="140"/>
      <c r="AE12" s="140"/>
      <c r="AF12" s="140"/>
      <c r="AG12" s="140"/>
      <c r="AH12" s="140"/>
      <c r="AI12" s="140"/>
      <c r="AL12" s="16">
        <v>2</v>
      </c>
      <c r="AM12" s="139" t="s">
        <v>281</v>
      </c>
      <c r="AN12" s="140"/>
      <c r="AO12" s="140"/>
      <c r="AP12" s="140"/>
      <c r="AQ12" s="140"/>
      <c r="AR12" s="140"/>
      <c r="AS12" s="140"/>
      <c r="AT12" s="140"/>
      <c r="AU12" s="140"/>
    </row>
    <row r="13" spans="1:47" ht="15.75" customHeight="1" x14ac:dyDescent="0.35">
      <c r="B13" s="16">
        <v>3</v>
      </c>
      <c r="C13" s="139" t="s">
        <v>283</v>
      </c>
      <c r="D13" s="140"/>
      <c r="E13" s="140"/>
      <c r="F13" s="140"/>
      <c r="G13" s="140"/>
      <c r="H13" s="140"/>
      <c r="I13" s="140"/>
      <c r="J13" s="140"/>
      <c r="K13" s="140"/>
      <c r="N13" s="16">
        <v>3</v>
      </c>
      <c r="O13" s="139" t="s">
        <v>282</v>
      </c>
      <c r="P13" s="140"/>
      <c r="Q13" s="140"/>
      <c r="R13" s="140"/>
      <c r="S13" s="140"/>
      <c r="T13" s="140"/>
      <c r="U13" s="140"/>
      <c r="V13" s="140"/>
      <c r="W13" s="140"/>
      <c r="Z13" s="16">
        <v>3</v>
      </c>
      <c r="AA13" s="139" t="s">
        <v>282</v>
      </c>
      <c r="AB13" s="140"/>
      <c r="AC13" s="140"/>
      <c r="AD13" s="140"/>
      <c r="AE13" s="140"/>
      <c r="AF13" s="140"/>
      <c r="AG13" s="140"/>
      <c r="AH13" s="140"/>
      <c r="AI13" s="140"/>
      <c r="AL13" s="16">
        <v>3</v>
      </c>
      <c r="AM13" s="139" t="s">
        <v>282</v>
      </c>
      <c r="AN13" s="140"/>
      <c r="AO13" s="140"/>
      <c r="AP13" s="140"/>
      <c r="AQ13" s="140"/>
      <c r="AR13" s="140"/>
      <c r="AS13" s="140"/>
      <c r="AT13" s="140"/>
      <c r="AU13" s="140"/>
    </row>
    <row r="14" spans="1:47" ht="15.75" customHeight="1" x14ac:dyDescent="0.35">
      <c r="B14" s="16">
        <v>4</v>
      </c>
      <c r="C14" s="139" t="s">
        <v>284</v>
      </c>
      <c r="D14" s="140"/>
      <c r="E14" s="140"/>
      <c r="F14" s="140"/>
      <c r="G14" s="140"/>
      <c r="H14" s="140"/>
      <c r="I14" s="140"/>
      <c r="J14" s="140"/>
      <c r="K14" s="140"/>
      <c r="N14" s="16">
        <v>4</v>
      </c>
      <c r="O14" s="139" t="s">
        <v>283</v>
      </c>
      <c r="P14" s="140"/>
      <c r="Q14" s="140"/>
      <c r="R14" s="140"/>
      <c r="S14" s="140"/>
      <c r="T14" s="140"/>
      <c r="U14" s="140"/>
      <c r="V14" s="140"/>
      <c r="W14" s="140"/>
      <c r="Z14" s="16">
        <v>4</v>
      </c>
      <c r="AA14" s="139" t="s">
        <v>283</v>
      </c>
      <c r="AB14" s="140"/>
      <c r="AC14" s="140"/>
      <c r="AD14" s="140"/>
      <c r="AE14" s="140"/>
      <c r="AF14" s="140"/>
      <c r="AG14" s="140"/>
      <c r="AH14" s="140"/>
      <c r="AI14" s="140"/>
      <c r="AL14" s="16">
        <v>4</v>
      </c>
      <c r="AM14" s="139" t="s">
        <v>283</v>
      </c>
      <c r="AN14" s="140"/>
      <c r="AO14" s="140"/>
      <c r="AP14" s="140"/>
      <c r="AQ14" s="140"/>
      <c r="AR14" s="140"/>
      <c r="AS14" s="140"/>
      <c r="AT14" s="140"/>
      <c r="AU14" s="140"/>
    </row>
    <row r="15" spans="1:47" ht="15.75" customHeight="1" x14ac:dyDescent="0.35">
      <c r="N15" s="16">
        <v>5</v>
      </c>
      <c r="O15" s="139" t="s">
        <v>284</v>
      </c>
      <c r="P15" s="140"/>
      <c r="Q15" s="140"/>
      <c r="R15" s="140"/>
      <c r="S15" s="140"/>
      <c r="T15" s="140"/>
      <c r="U15" s="140"/>
      <c r="V15" s="140"/>
      <c r="W15" s="140"/>
      <c r="Z15" s="16">
        <v>5</v>
      </c>
      <c r="AA15" s="139" t="s">
        <v>284</v>
      </c>
      <c r="AB15" s="140"/>
      <c r="AC15" s="140"/>
      <c r="AD15" s="140"/>
      <c r="AE15" s="140"/>
      <c r="AF15" s="140"/>
      <c r="AG15" s="140"/>
      <c r="AH15" s="140"/>
      <c r="AI15" s="140"/>
      <c r="AL15" s="16">
        <v>5</v>
      </c>
      <c r="AM15" s="139" t="s">
        <v>284</v>
      </c>
      <c r="AN15" s="140"/>
      <c r="AO15" s="140"/>
      <c r="AP15" s="140"/>
      <c r="AQ15" s="140"/>
      <c r="AR15" s="140"/>
      <c r="AS15" s="140"/>
      <c r="AT15" s="140"/>
      <c r="AU15" s="140"/>
    </row>
    <row r="16" spans="1:47" ht="15.75" customHeight="1" x14ac:dyDescent="0.35">
      <c r="Z16" s="77">
        <v>6</v>
      </c>
      <c r="AA16" s="194" t="s">
        <v>533</v>
      </c>
      <c r="AL16" s="77">
        <v>6</v>
      </c>
      <c r="AM16" s="194" t="s">
        <v>533</v>
      </c>
    </row>
    <row r="17" spans="1:47" ht="15.75" customHeight="1" x14ac:dyDescent="0.35">
      <c r="A17" s="21" t="s">
        <v>285</v>
      </c>
      <c r="B17" s="16" t="s">
        <v>142</v>
      </c>
      <c r="C17" s="15" t="s">
        <v>279</v>
      </c>
      <c r="D17" s="16"/>
      <c r="E17" s="16"/>
      <c r="F17" s="16"/>
      <c r="G17" s="16"/>
      <c r="H17" s="16"/>
      <c r="I17" s="16"/>
      <c r="J17" s="16"/>
      <c r="K17" s="16"/>
      <c r="M17" s="21" t="s">
        <v>285</v>
      </c>
      <c r="N17" s="16" t="s">
        <v>142</v>
      </c>
      <c r="O17" s="15" t="s">
        <v>279</v>
      </c>
      <c r="P17" s="16"/>
      <c r="Q17" s="16"/>
      <c r="R17" s="16"/>
      <c r="S17" s="16"/>
      <c r="T17" s="16"/>
      <c r="U17" s="16"/>
      <c r="V17" s="16"/>
      <c r="W17" s="16"/>
      <c r="Y17" s="21" t="s">
        <v>285</v>
      </c>
      <c r="Z17" s="16" t="s">
        <v>142</v>
      </c>
      <c r="AA17" s="15" t="s">
        <v>279</v>
      </c>
      <c r="AB17" s="16"/>
      <c r="AC17" s="16"/>
      <c r="AD17" s="16"/>
      <c r="AE17" s="16"/>
      <c r="AF17" s="16"/>
      <c r="AG17" s="16"/>
      <c r="AH17" s="16"/>
      <c r="AI17" s="16"/>
      <c r="AK17" s="21" t="s">
        <v>285</v>
      </c>
      <c r="AL17" s="16" t="s">
        <v>142</v>
      </c>
      <c r="AM17" s="15" t="s">
        <v>279</v>
      </c>
      <c r="AN17" s="16"/>
      <c r="AO17" s="16"/>
      <c r="AP17" s="16"/>
      <c r="AQ17" s="16"/>
      <c r="AR17" s="16"/>
      <c r="AS17" s="16"/>
      <c r="AT17" s="16"/>
      <c r="AU17" s="16"/>
    </row>
    <row r="18" spans="1:47" ht="15.75" customHeight="1" x14ac:dyDescent="0.35">
      <c r="B18" s="16">
        <v>1</v>
      </c>
      <c r="C18" s="139" t="s">
        <v>288</v>
      </c>
      <c r="D18" s="140"/>
      <c r="E18" s="140"/>
      <c r="F18" s="140"/>
      <c r="G18" s="140"/>
      <c r="H18" s="140"/>
      <c r="I18" s="140"/>
      <c r="J18" s="140"/>
      <c r="K18" s="140"/>
      <c r="N18" s="16">
        <v>1</v>
      </c>
      <c r="O18" s="139" t="s">
        <v>286</v>
      </c>
      <c r="P18" s="140"/>
      <c r="Q18" s="140"/>
      <c r="R18" s="140"/>
      <c r="S18" s="140"/>
      <c r="T18" s="140"/>
      <c r="U18" s="140"/>
      <c r="V18" s="140"/>
      <c r="W18" s="140"/>
      <c r="Z18" s="16">
        <v>1</v>
      </c>
      <c r="AA18" s="139" t="s">
        <v>286</v>
      </c>
      <c r="AB18" s="140"/>
      <c r="AC18" s="140"/>
      <c r="AD18" s="140"/>
      <c r="AE18" s="140"/>
      <c r="AF18" s="140"/>
      <c r="AG18" s="140"/>
      <c r="AH18" s="140"/>
      <c r="AI18" s="140"/>
      <c r="AL18" s="16">
        <v>1</v>
      </c>
      <c r="AM18" s="175" t="s">
        <v>489</v>
      </c>
      <c r="AN18" s="140"/>
      <c r="AO18" s="140"/>
      <c r="AP18" s="140"/>
      <c r="AQ18" s="140"/>
      <c r="AR18" s="140"/>
      <c r="AS18" s="140"/>
      <c r="AT18" s="140"/>
      <c r="AU18" s="140"/>
    </row>
    <row r="19" spans="1:47" ht="15.75" customHeight="1" x14ac:dyDescent="0.35">
      <c r="B19" s="16">
        <v>2</v>
      </c>
      <c r="C19" s="139" t="s">
        <v>289</v>
      </c>
      <c r="D19" s="140"/>
      <c r="E19" s="140"/>
      <c r="F19" s="140"/>
      <c r="G19" s="140"/>
      <c r="H19" s="140"/>
      <c r="I19" s="140"/>
      <c r="J19" s="140"/>
      <c r="K19" s="140"/>
      <c r="N19" s="16">
        <v>2</v>
      </c>
      <c r="O19" s="139" t="s">
        <v>287</v>
      </c>
      <c r="P19" s="140"/>
      <c r="Q19" s="140"/>
      <c r="R19" s="140"/>
      <c r="S19" s="140"/>
      <c r="T19" s="140"/>
      <c r="U19" s="140"/>
      <c r="V19" s="140"/>
      <c r="W19" s="140"/>
      <c r="Z19" s="16">
        <v>2</v>
      </c>
      <c r="AA19" s="139" t="s">
        <v>287</v>
      </c>
      <c r="AB19" s="140"/>
      <c r="AC19" s="140"/>
      <c r="AD19" s="140"/>
      <c r="AE19" s="140"/>
      <c r="AF19" s="140"/>
      <c r="AG19" s="140"/>
      <c r="AH19" s="140"/>
      <c r="AI19" s="140"/>
      <c r="AL19" s="16">
        <v>2</v>
      </c>
      <c r="AM19" s="175" t="s">
        <v>490</v>
      </c>
      <c r="AN19" s="140"/>
      <c r="AO19" s="140"/>
      <c r="AP19" s="140"/>
      <c r="AQ19" s="140"/>
      <c r="AR19" s="140"/>
      <c r="AS19" s="140"/>
      <c r="AT19" s="140"/>
      <c r="AU19" s="140"/>
    </row>
    <row r="20" spans="1:47" ht="15.75" customHeight="1" x14ac:dyDescent="0.35">
      <c r="B20" s="16">
        <v>3</v>
      </c>
      <c r="C20" s="139" t="s">
        <v>290</v>
      </c>
      <c r="D20" s="140"/>
      <c r="E20" s="140"/>
      <c r="F20" s="140"/>
      <c r="G20" s="140"/>
      <c r="H20" s="140"/>
      <c r="I20" s="140"/>
      <c r="J20" s="140"/>
      <c r="K20" s="140"/>
      <c r="N20" s="16">
        <v>3</v>
      </c>
      <c r="O20" s="139" t="s">
        <v>288</v>
      </c>
      <c r="P20" s="140"/>
      <c r="Q20" s="140"/>
      <c r="R20" s="140"/>
      <c r="S20" s="140"/>
      <c r="T20" s="140"/>
      <c r="U20" s="140"/>
      <c r="V20" s="140"/>
      <c r="W20" s="140"/>
      <c r="Z20" s="16">
        <v>3</v>
      </c>
      <c r="AA20" s="139" t="s">
        <v>288</v>
      </c>
      <c r="AB20" s="140"/>
      <c r="AC20" s="140"/>
      <c r="AD20" s="140"/>
      <c r="AE20" s="140"/>
      <c r="AF20" s="140"/>
      <c r="AG20" s="140"/>
      <c r="AH20" s="140"/>
      <c r="AI20" s="140"/>
      <c r="AL20" s="16">
        <v>3</v>
      </c>
      <c r="AM20" s="175" t="s">
        <v>491</v>
      </c>
      <c r="AN20" s="140"/>
      <c r="AO20" s="140"/>
      <c r="AP20" s="140"/>
      <c r="AQ20" s="140"/>
      <c r="AR20" s="140"/>
      <c r="AS20" s="140"/>
      <c r="AT20" s="140"/>
      <c r="AU20" s="140"/>
    </row>
    <row r="21" spans="1:47" ht="15.75" customHeight="1" x14ac:dyDescent="0.35">
      <c r="N21" s="16">
        <v>4</v>
      </c>
      <c r="O21" s="139" t="s">
        <v>289</v>
      </c>
      <c r="P21" s="140"/>
      <c r="Q21" s="140"/>
      <c r="R21" s="140"/>
      <c r="S21" s="140"/>
      <c r="T21" s="140"/>
      <c r="U21" s="140"/>
      <c r="V21" s="140"/>
      <c r="W21" s="140"/>
      <c r="Z21" s="16">
        <v>4</v>
      </c>
      <c r="AA21" s="139" t="s">
        <v>289</v>
      </c>
      <c r="AB21" s="140"/>
      <c r="AC21" s="140"/>
      <c r="AD21" s="140"/>
      <c r="AE21" s="140"/>
      <c r="AF21" s="140"/>
      <c r="AG21" s="140"/>
      <c r="AH21" s="140"/>
      <c r="AI21" s="140"/>
      <c r="AL21" s="16">
        <v>4</v>
      </c>
      <c r="AM21" s="175" t="s">
        <v>492</v>
      </c>
      <c r="AN21" s="140"/>
      <c r="AO21" s="140"/>
      <c r="AP21" s="140"/>
      <c r="AQ21" s="140"/>
      <c r="AR21" s="140"/>
      <c r="AS21" s="140"/>
      <c r="AT21" s="140"/>
      <c r="AU21" s="140"/>
    </row>
    <row r="22" spans="1:47" ht="15.75" customHeight="1" x14ac:dyDescent="0.35">
      <c r="N22" s="16">
        <v>5</v>
      </c>
      <c r="O22" s="139" t="s">
        <v>290</v>
      </c>
      <c r="P22" s="140"/>
      <c r="Q22" s="140"/>
      <c r="R22" s="140"/>
      <c r="S22" s="140"/>
      <c r="T22" s="140"/>
      <c r="U22" s="140"/>
      <c r="V22" s="140"/>
      <c r="W22" s="140"/>
      <c r="Z22" s="16">
        <v>5</v>
      </c>
      <c r="AA22" s="139" t="s">
        <v>290</v>
      </c>
      <c r="AB22" s="140"/>
      <c r="AC22" s="140"/>
      <c r="AD22" s="140"/>
      <c r="AE22" s="140"/>
      <c r="AF22" s="140"/>
      <c r="AG22" s="140"/>
      <c r="AH22" s="140"/>
      <c r="AI22" s="140"/>
      <c r="AL22" s="16">
        <v>5</v>
      </c>
      <c r="AM22" s="175" t="s">
        <v>493</v>
      </c>
      <c r="AN22" s="140"/>
      <c r="AO22" s="140"/>
      <c r="AP22" s="140"/>
      <c r="AQ22" s="140"/>
      <c r="AR22" s="140"/>
      <c r="AS22" s="140"/>
      <c r="AT22" s="140"/>
      <c r="AU22" s="140"/>
    </row>
    <row r="23" spans="1:47" ht="15.75" customHeight="1" x14ac:dyDescent="0.35">
      <c r="Z23" s="77">
        <v>6</v>
      </c>
      <c r="AA23" t="s">
        <v>534</v>
      </c>
      <c r="AL23" s="77">
        <v>6</v>
      </c>
      <c r="AM23" s="175" t="s">
        <v>480</v>
      </c>
    </row>
    <row r="24" spans="1:47" ht="15.75" customHeight="1" x14ac:dyDescent="0.35">
      <c r="A24" s="21" t="s">
        <v>291</v>
      </c>
      <c r="B24" s="16" t="s">
        <v>142</v>
      </c>
      <c r="C24" s="15" t="s">
        <v>279</v>
      </c>
      <c r="D24" s="16"/>
      <c r="E24" s="16"/>
      <c r="F24" s="16"/>
      <c r="G24" s="16"/>
      <c r="H24" s="16"/>
      <c r="I24" s="16"/>
      <c r="J24" s="16"/>
      <c r="K24" s="16"/>
      <c r="M24" s="21" t="s">
        <v>291</v>
      </c>
      <c r="N24" s="16" t="s">
        <v>142</v>
      </c>
      <c r="O24" s="15" t="s">
        <v>279</v>
      </c>
      <c r="P24" s="16"/>
      <c r="Q24" s="16"/>
      <c r="R24" s="16"/>
      <c r="S24" s="16"/>
      <c r="T24" s="16"/>
      <c r="U24" s="16"/>
      <c r="V24" s="16"/>
      <c r="W24" s="16"/>
      <c r="Y24" s="21" t="s">
        <v>291</v>
      </c>
      <c r="Z24" s="16" t="s">
        <v>142</v>
      </c>
      <c r="AA24" s="15" t="s">
        <v>279</v>
      </c>
      <c r="AB24" s="16"/>
      <c r="AC24" s="16"/>
      <c r="AD24" s="16"/>
      <c r="AE24" s="16"/>
      <c r="AF24" s="16"/>
      <c r="AG24" s="16"/>
      <c r="AH24" s="16"/>
      <c r="AI24" s="16"/>
      <c r="AK24" s="21" t="s">
        <v>291</v>
      </c>
      <c r="AL24" s="16" t="s">
        <v>142</v>
      </c>
      <c r="AM24" s="15" t="s">
        <v>279</v>
      </c>
      <c r="AN24" s="16"/>
      <c r="AO24" s="16"/>
      <c r="AP24" s="16"/>
      <c r="AQ24" s="16"/>
      <c r="AR24" s="16"/>
      <c r="AS24" s="16"/>
      <c r="AT24" s="16"/>
      <c r="AU24" s="16"/>
    </row>
    <row r="25" spans="1:47" ht="15.75" customHeight="1" x14ac:dyDescent="0.35">
      <c r="B25" s="16">
        <v>1</v>
      </c>
      <c r="C25" s="139" t="s">
        <v>292</v>
      </c>
      <c r="D25" s="140"/>
      <c r="E25" s="140"/>
      <c r="F25" s="140"/>
      <c r="G25" s="140"/>
      <c r="H25" s="140"/>
      <c r="I25" s="140"/>
      <c r="J25" s="140"/>
      <c r="K25" s="140"/>
      <c r="N25" s="16">
        <v>1</v>
      </c>
      <c r="O25" s="139" t="s">
        <v>292</v>
      </c>
      <c r="P25" s="140"/>
      <c r="Q25" s="140"/>
      <c r="R25" s="140"/>
      <c r="S25" s="140"/>
      <c r="T25" s="140"/>
      <c r="U25" s="140"/>
      <c r="V25" s="140"/>
      <c r="W25" s="140"/>
      <c r="Z25" s="16">
        <v>1</v>
      </c>
      <c r="AA25" s="139" t="s">
        <v>292</v>
      </c>
      <c r="AB25" s="140"/>
      <c r="AC25" s="140"/>
      <c r="AD25" s="140"/>
      <c r="AE25" s="140"/>
      <c r="AF25" s="140"/>
      <c r="AG25" s="140"/>
      <c r="AH25" s="140"/>
      <c r="AI25" s="140"/>
      <c r="AL25" s="16">
        <v>1</v>
      </c>
      <c r="AM25" s="175" t="s">
        <v>485</v>
      </c>
      <c r="AN25" s="140"/>
      <c r="AO25" s="140"/>
      <c r="AP25" s="140"/>
      <c r="AQ25" s="140"/>
      <c r="AR25" s="140"/>
      <c r="AS25" s="140"/>
      <c r="AT25" s="140"/>
      <c r="AU25" s="140"/>
    </row>
    <row r="26" spans="1:47" ht="15.75" customHeight="1" x14ac:dyDescent="0.35">
      <c r="B26" s="16">
        <v>2</v>
      </c>
      <c r="C26" s="139" t="s">
        <v>293</v>
      </c>
      <c r="D26" s="140"/>
      <c r="E26" s="140"/>
      <c r="F26" s="140"/>
      <c r="G26" s="140"/>
      <c r="H26" s="140"/>
      <c r="I26" s="140"/>
      <c r="J26" s="140"/>
      <c r="K26" s="140"/>
      <c r="N26" s="16">
        <v>2</v>
      </c>
      <c r="O26" s="139" t="s">
        <v>293</v>
      </c>
      <c r="P26" s="140"/>
      <c r="Q26" s="140"/>
      <c r="R26" s="140"/>
      <c r="S26" s="140"/>
      <c r="T26" s="140"/>
      <c r="U26" s="140"/>
      <c r="V26" s="140"/>
      <c r="W26" s="140"/>
      <c r="Z26" s="16">
        <v>2</v>
      </c>
      <c r="AA26" s="139" t="s">
        <v>293</v>
      </c>
      <c r="AB26" s="140"/>
      <c r="AC26" s="140"/>
      <c r="AD26" s="140"/>
      <c r="AE26" s="140"/>
      <c r="AF26" s="140"/>
      <c r="AG26" s="140"/>
      <c r="AH26" s="140"/>
      <c r="AI26" s="140"/>
      <c r="AL26" s="16">
        <v>2</v>
      </c>
      <c r="AM26" s="175" t="s">
        <v>486</v>
      </c>
      <c r="AN26" s="140"/>
      <c r="AO26" s="140"/>
      <c r="AP26" s="140"/>
      <c r="AQ26" s="140"/>
      <c r="AR26" s="140"/>
      <c r="AS26" s="140"/>
      <c r="AT26" s="140"/>
      <c r="AU26" s="140"/>
    </row>
    <row r="27" spans="1:47" ht="15.75" customHeight="1" x14ac:dyDescent="0.35">
      <c r="B27" s="16">
        <v>3</v>
      </c>
      <c r="C27" s="139" t="s">
        <v>295</v>
      </c>
      <c r="D27" s="140"/>
      <c r="E27" s="140"/>
      <c r="F27" s="140"/>
      <c r="G27" s="140"/>
      <c r="H27" s="140"/>
      <c r="I27" s="140"/>
      <c r="J27" s="140"/>
      <c r="K27" s="140"/>
      <c r="N27" s="16">
        <v>3</v>
      </c>
      <c r="O27" s="139" t="s">
        <v>295</v>
      </c>
      <c r="P27" s="140"/>
      <c r="Q27" s="140"/>
      <c r="R27" s="140"/>
      <c r="S27" s="140"/>
      <c r="T27" s="140"/>
      <c r="U27" s="140"/>
      <c r="V27" s="140"/>
      <c r="W27" s="140"/>
      <c r="Z27" s="16">
        <v>3</v>
      </c>
      <c r="AA27" s="139" t="s">
        <v>295</v>
      </c>
      <c r="AB27" s="140"/>
      <c r="AC27" s="140"/>
      <c r="AD27" s="140"/>
      <c r="AE27" s="140"/>
      <c r="AF27" s="140"/>
      <c r="AG27" s="140"/>
      <c r="AH27" s="140"/>
      <c r="AI27" s="140"/>
      <c r="AL27" s="16">
        <v>3</v>
      </c>
      <c r="AM27" s="175" t="s">
        <v>487</v>
      </c>
      <c r="AN27" s="140"/>
      <c r="AO27" s="140"/>
      <c r="AP27" s="140"/>
      <c r="AQ27" s="140"/>
      <c r="AR27" s="140"/>
      <c r="AS27" s="140"/>
      <c r="AT27" s="140"/>
      <c r="AU27" s="140"/>
    </row>
    <row r="28" spans="1:47" ht="15.75" customHeight="1" x14ac:dyDescent="0.35">
      <c r="B28" s="16">
        <v>4</v>
      </c>
      <c r="C28" s="139" t="s">
        <v>294</v>
      </c>
      <c r="D28" s="140"/>
      <c r="E28" s="140"/>
      <c r="F28" s="140"/>
      <c r="G28" s="140"/>
      <c r="H28" s="140"/>
      <c r="I28" s="140"/>
      <c r="J28" s="140"/>
      <c r="K28" s="140"/>
      <c r="N28" s="16">
        <v>4</v>
      </c>
      <c r="O28" s="139" t="s">
        <v>294</v>
      </c>
      <c r="P28" s="140"/>
      <c r="Q28" s="140"/>
      <c r="R28" s="140"/>
      <c r="S28" s="140"/>
      <c r="T28" s="140"/>
      <c r="U28" s="140"/>
      <c r="V28" s="140"/>
      <c r="W28" s="140"/>
      <c r="Z28" s="16">
        <v>4</v>
      </c>
      <c r="AA28" s="139" t="s">
        <v>294</v>
      </c>
      <c r="AB28" s="140"/>
      <c r="AC28" s="140"/>
      <c r="AD28" s="140"/>
      <c r="AE28" s="140"/>
      <c r="AF28" s="140"/>
      <c r="AG28" s="140"/>
      <c r="AH28" s="140"/>
      <c r="AI28" s="140"/>
      <c r="AL28" s="16">
        <v>4</v>
      </c>
      <c r="AM28" s="175" t="s">
        <v>488</v>
      </c>
      <c r="AN28" s="140"/>
      <c r="AO28" s="140"/>
      <c r="AP28" s="140"/>
      <c r="AQ28" s="140"/>
      <c r="AR28" s="140"/>
      <c r="AS28" s="140"/>
      <c r="AT28" s="140"/>
      <c r="AU28" s="140"/>
    </row>
    <row r="29" spans="1:47" ht="15.75" customHeight="1" x14ac:dyDescent="0.35">
      <c r="N29" s="16">
        <v>5</v>
      </c>
      <c r="O29" s="139" t="s">
        <v>296</v>
      </c>
      <c r="P29" s="140"/>
      <c r="Q29" s="140"/>
      <c r="R29" s="140"/>
      <c r="S29" s="140"/>
      <c r="T29" s="140"/>
      <c r="U29" s="140"/>
      <c r="V29" s="140"/>
      <c r="W29" s="140"/>
      <c r="Z29" s="16">
        <v>5</v>
      </c>
      <c r="AA29" s="139" t="s">
        <v>296</v>
      </c>
      <c r="AB29" s="140"/>
      <c r="AC29" s="140"/>
      <c r="AD29" s="140"/>
      <c r="AE29" s="140"/>
      <c r="AF29" s="140"/>
      <c r="AG29" s="140"/>
      <c r="AH29" s="140"/>
      <c r="AI29" s="140"/>
      <c r="AL29" s="16">
        <v>5</v>
      </c>
      <c r="AM29" s="175" t="s">
        <v>298</v>
      </c>
      <c r="AN29" s="140"/>
      <c r="AO29" s="140"/>
      <c r="AP29" s="140"/>
      <c r="AQ29" s="140"/>
      <c r="AR29" s="140"/>
      <c r="AS29" s="140"/>
      <c r="AT29" s="140"/>
      <c r="AU29" s="140"/>
    </row>
    <row r="30" spans="1:47" ht="15.75" customHeight="1" x14ac:dyDescent="0.35">
      <c r="N30" s="16">
        <v>6</v>
      </c>
      <c r="O30" s="139" t="s">
        <v>297</v>
      </c>
      <c r="P30" s="140"/>
      <c r="Q30" s="140"/>
      <c r="R30" s="140"/>
      <c r="S30" s="140"/>
      <c r="T30" s="140"/>
      <c r="U30" s="140"/>
      <c r="V30" s="140"/>
      <c r="W30" s="140"/>
      <c r="Z30" s="16">
        <v>6</v>
      </c>
      <c r="AA30" s="139" t="s">
        <v>297</v>
      </c>
      <c r="AB30" s="140"/>
      <c r="AC30" s="140"/>
      <c r="AD30" s="140"/>
      <c r="AE30" s="140"/>
      <c r="AF30" s="140"/>
      <c r="AG30" s="140"/>
      <c r="AH30" s="140"/>
      <c r="AI30" s="140"/>
    </row>
    <row r="31" spans="1:47" ht="15.75" customHeight="1" x14ac:dyDescent="0.35">
      <c r="N31" s="16">
        <v>7</v>
      </c>
      <c r="O31" s="139" t="s">
        <v>298</v>
      </c>
      <c r="P31" s="140"/>
      <c r="Q31" s="140"/>
      <c r="R31" s="140"/>
      <c r="S31" s="140"/>
      <c r="T31" s="140"/>
      <c r="U31" s="140"/>
      <c r="V31" s="140"/>
      <c r="W31" s="140"/>
      <c r="Z31" s="16">
        <v>7</v>
      </c>
      <c r="AA31" s="139" t="s">
        <v>298</v>
      </c>
      <c r="AB31" s="140"/>
      <c r="AC31" s="140"/>
      <c r="AD31" s="140"/>
      <c r="AE31" s="140"/>
      <c r="AF31" s="140"/>
      <c r="AG31" s="140"/>
      <c r="AH31" s="140"/>
      <c r="AI31" s="140"/>
    </row>
    <row r="32" spans="1:47" ht="15.75" customHeight="1" x14ac:dyDescent="0.35"/>
    <row r="33" spans="1:47" ht="15.75" customHeight="1" x14ac:dyDescent="0.35">
      <c r="A33" s="21" t="s">
        <v>299</v>
      </c>
      <c r="B33" s="16" t="s">
        <v>142</v>
      </c>
      <c r="C33" s="15" t="s">
        <v>279</v>
      </c>
      <c r="D33" s="16"/>
      <c r="E33" s="16"/>
      <c r="F33" s="16"/>
      <c r="G33" s="16"/>
      <c r="H33" s="16"/>
      <c r="I33" s="16"/>
      <c r="J33" s="16"/>
      <c r="K33" s="16"/>
      <c r="M33" s="21" t="s">
        <v>299</v>
      </c>
      <c r="N33" s="16" t="s">
        <v>142</v>
      </c>
      <c r="O33" s="15" t="s">
        <v>279</v>
      </c>
      <c r="P33" s="16"/>
      <c r="Q33" s="16"/>
      <c r="R33" s="16"/>
      <c r="S33" s="16"/>
      <c r="T33" s="16"/>
      <c r="U33" s="16"/>
      <c r="V33" s="16"/>
      <c r="W33" s="16"/>
      <c r="Y33" s="21" t="s">
        <v>299</v>
      </c>
      <c r="Z33" s="16" t="s">
        <v>142</v>
      </c>
      <c r="AA33" s="15" t="s">
        <v>279</v>
      </c>
      <c r="AB33" s="16"/>
      <c r="AC33" s="16"/>
      <c r="AD33" s="16"/>
      <c r="AE33" s="16"/>
      <c r="AF33" s="16"/>
      <c r="AG33" s="16"/>
      <c r="AH33" s="16"/>
      <c r="AI33" s="16"/>
      <c r="AK33" s="21" t="s">
        <v>299</v>
      </c>
      <c r="AL33" s="16" t="s">
        <v>142</v>
      </c>
      <c r="AM33" s="15" t="s">
        <v>279</v>
      </c>
      <c r="AN33" s="16"/>
      <c r="AO33" s="16"/>
      <c r="AP33" s="16"/>
      <c r="AQ33" s="16"/>
      <c r="AR33" s="16"/>
      <c r="AS33" s="16"/>
      <c r="AT33" s="16"/>
      <c r="AU33" s="16"/>
    </row>
    <row r="34" spans="1:47" ht="15.75" customHeight="1" x14ac:dyDescent="0.35">
      <c r="B34" s="19">
        <v>1</v>
      </c>
      <c r="C34" s="195" t="s">
        <v>300</v>
      </c>
      <c r="D34" s="137"/>
      <c r="E34" s="137"/>
      <c r="F34" s="137"/>
      <c r="G34" s="137"/>
      <c r="H34" s="137"/>
      <c r="I34" s="137"/>
      <c r="J34" s="137"/>
      <c r="K34" s="137"/>
      <c r="N34" s="19">
        <v>1</v>
      </c>
      <c r="O34" s="195" t="s">
        <v>300</v>
      </c>
      <c r="P34" s="137"/>
      <c r="Q34" s="137"/>
      <c r="R34" s="137"/>
      <c r="S34" s="137"/>
      <c r="T34" s="137"/>
      <c r="U34" s="137"/>
      <c r="V34" s="137"/>
      <c r="W34" s="137"/>
      <c r="Z34" s="19">
        <v>1</v>
      </c>
      <c r="AA34" s="195" t="s">
        <v>300</v>
      </c>
      <c r="AB34" s="137"/>
      <c r="AC34" s="137"/>
      <c r="AD34" s="137"/>
      <c r="AE34" s="137"/>
      <c r="AF34" s="137"/>
      <c r="AG34" s="137"/>
      <c r="AH34" s="137"/>
      <c r="AI34" s="137"/>
      <c r="AL34" s="19">
        <v>1</v>
      </c>
      <c r="AM34" s="176" t="s">
        <v>300</v>
      </c>
      <c r="AN34" s="137"/>
      <c r="AO34" s="137"/>
      <c r="AP34" s="137"/>
      <c r="AQ34" s="137"/>
      <c r="AR34" s="137"/>
      <c r="AS34" s="137"/>
      <c r="AT34" s="137"/>
      <c r="AU34" s="137"/>
    </row>
    <row r="35" spans="1:47" ht="15.75" customHeight="1" x14ac:dyDescent="0.35">
      <c r="B35" s="19">
        <v>2</v>
      </c>
      <c r="C35" s="195" t="s">
        <v>301</v>
      </c>
      <c r="D35" s="137"/>
      <c r="E35" s="137"/>
      <c r="F35" s="137"/>
      <c r="G35" s="137"/>
      <c r="H35" s="137"/>
      <c r="I35" s="137"/>
      <c r="J35" s="137"/>
      <c r="K35" s="137"/>
      <c r="N35" s="19">
        <v>2</v>
      </c>
      <c r="O35" s="195" t="s">
        <v>301</v>
      </c>
      <c r="P35" s="137"/>
      <c r="Q35" s="137"/>
      <c r="R35" s="137"/>
      <c r="S35" s="137"/>
      <c r="T35" s="137"/>
      <c r="U35" s="137"/>
      <c r="V35" s="137"/>
      <c r="W35" s="137"/>
      <c r="Z35" s="19">
        <v>2</v>
      </c>
      <c r="AA35" s="195" t="s">
        <v>301</v>
      </c>
      <c r="AB35" s="137"/>
      <c r="AC35" s="137"/>
      <c r="AD35" s="137"/>
      <c r="AE35" s="137"/>
      <c r="AF35" s="137"/>
      <c r="AG35" s="137"/>
      <c r="AH35" s="137"/>
      <c r="AI35" s="137"/>
      <c r="AL35" s="19">
        <v>2</v>
      </c>
      <c r="AM35" s="176" t="s">
        <v>301</v>
      </c>
      <c r="AN35" s="137"/>
      <c r="AO35" s="137"/>
      <c r="AP35" s="137"/>
      <c r="AQ35" s="137"/>
      <c r="AR35" s="137"/>
      <c r="AS35" s="137"/>
      <c r="AT35" s="137"/>
      <c r="AU35" s="137"/>
    </row>
    <row r="36" spans="1:47" ht="15.75" customHeight="1" x14ac:dyDescent="0.35">
      <c r="B36" s="19">
        <v>3</v>
      </c>
      <c r="C36" s="195" t="s">
        <v>302</v>
      </c>
      <c r="D36" s="137"/>
      <c r="E36" s="137"/>
      <c r="F36" s="137"/>
      <c r="G36" s="137"/>
      <c r="H36" s="137"/>
      <c r="I36" s="137"/>
      <c r="J36" s="137"/>
      <c r="K36" s="137"/>
      <c r="N36" s="19">
        <v>3</v>
      </c>
      <c r="O36" s="195" t="s">
        <v>302</v>
      </c>
      <c r="P36" s="137"/>
      <c r="Q36" s="137"/>
      <c r="R36" s="137"/>
      <c r="S36" s="137"/>
      <c r="T36" s="137"/>
      <c r="U36" s="137"/>
      <c r="V36" s="137"/>
      <c r="W36" s="137"/>
      <c r="Z36" s="19">
        <v>3</v>
      </c>
      <c r="AA36" s="176" t="s">
        <v>481</v>
      </c>
      <c r="AB36" s="137"/>
      <c r="AC36" s="137"/>
      <c r="AD36" s="137"/>
      <c r="AE36" s="137"/>
      <c r="AF36" s="137"/>
      <c r="AG36" s="137"/>
      <c r="AH36" s="137"/>
      <c r="AI36" s="137"/>
      <c r="AL36" s="19">
        <v>3</v>
      </c>
      <c r="AM36" s="176" t="s">
        <v>481</v>
      </c>
      <c r="AN36" s="137"/>
      <c r="AO36" s="137"/>
      <c r="AP36" s="137"/>
      <c r="AQ36" s="137"/>
      <c r="AR36" s="137"/>
      <c r="AS36" s="137"/>
      <c r="AT36" s="137"/>
      <c r="AU36" s="137"/>
    </row>
    <row r="37" spans="1:47" ht="15.75" customHeight="1" x14ac:dyDescent="0.35">
      <c r="B37" s="19">
        <v>4</v>
      </c>
      <c r="C37" s="195" t="s">
        <v>303</v>
      </c>
      <c r="D37" s="137"/>
      <c r="E37" s="137"/>
      <c r="F37" s="137"/>
      <c r="G37" s="137"/>
      <c r="H37" s="137"/>
      <c r="I37" s="137"/>
      <c r="J37" s="137"/>
      <c r="K37" s="137"/>
      <c r="N37" s="19">
        <v>4</v>
      </c>
      <c r="O37" s="195" t="s">
        <v>303</v>
      </c>
      <c r="P37" s="137"/>
      <c r="Q37" s="137"/>
      <c r="R37" s="137"/>
      <c r="S37" s="137"/>
      <c r="T37" s="137"/>
      <c r="U37" s="137"/>
      <c r="V37" s="137"/>
      <c r="W37" s="137"/>
      <c r="Z37" s="19">
        <v>4</v>
      </c>
      <c r="AA37" s="176" t="s">
        <v>482</v>
      </c>
      <c r="AB37" s="137"/>
      <c r="AC37" s="137"/>
      <c r="AD37" s="137"/>
      <c r="AE37" s="137"/>
      <c r="AF37" s="137"/>
      <c r="AG37" s="137"/>
      <c r="AH37" s="137"/>
      <c r="AI37" s="137"/>
      <c r="AL37" s="19">
        <v>4</v>
      </c>
      <c r="AM37" s="176" t="s">
        <v>482</v>
      </c>
      <c r="AN37" s="137"/>
      <c r="AO37" s="137"/>
      <c r="AP37" s="137"/>
      <c r="AQ37" s="137"/>
      <c r="AR37" s="137"/>
      <c r="AS37" s="137"/>
      <c r="AT37" s="137"/>
      <c r="AU37" s="137"/>
    </row>
    <row r="38" spans="1:47" ht="15.75" customHeight="1" x14ac:dyDescent="0.35">
      <c r="B38" s="19">
        <v>5</v>
      </c>
      <c r="C38" s="195" t="s">
        <v>304</v>
      </c>
      <c r="D38" s="137"/>
      <c r="E38" s="137"/>
      <c r="F38" s="137"/>
      <c r="G38" s="137"/>
      <c r="H38" s="137"/>
      <c r="I38" s="137"/>
      <c r="J38" s="137"/>
      <c r="K38" s="137"/>
      <c r="N38" s="19">
        <v>5</v>
      </c>
      <c r="O38" s="195" t="s">
        <v>304</v>
      </c>
      <c r="P38" s="137"/>
      <c r="Q38" s="137"/>
      <c r="R38" s="137"/>
      <c r="S38" s="137"/>
      <c r="T38" s="137"/>
      <c r="U38" s="137"/>
      <c r="V38" s="137"/>
      <c r="W38" s="137"/>
      <c r="Z38" s="19">
        <v>5</v>
      </c>
      <c r="AA38" s="176" t="s">
        <v>483</v>
      </c>
      <c r="AB38" s="137"/>
      <c r="AC38" s="137"/>
      <c r="AD38" s="137"/>
      <c r="AE38" s="137"/>
      <c r="AF38" s="137"/>
      <c r="AG38" s="137"/>
      <c r="AH38" s="137"/>
      <c r="AI38" s="137"/>
      <c r="AL38" s="19">
        <v>5</v>
      </c>
      <c r="AM38" s="176" t="s">
        <v>483</v>
      </c>
      <c r="AN38" s="137"/>
      <c r="AO38" s="137"/>
      <c r="AP38" s="137"/>
      <c r="AQ38" s="137"/>
      <c r="AR38" s="137"/>
      <c r="AS38" s="137"/>
      <c r="AT38" s="137"/>
      <c r="AU38" s="137"/>
    </row>
    <row r="39" spans="1:47" ht="15.75" customHeight="1" x14ac:dyDescent="0.35">
      <c r="B39" s="19">
        <v>6</v>
      </c>
      <c r="C39" s="195" t="s">
        <v>305</v>
      </c>
      <c r="D39" s="137"/>
      <c r="E39" s="137"/>
      <c r="F39" s="137"/>
      <c r="G39" s="137"/>
      <c r="H39" s="137"/>
      <c r="I39" s="137"/>
      <c r="J39" s="137"/>
      <c r="K39" s="137"/>
      <c r="N39" s="19">
        <v>6</v>
      </c>
      <c r="O39" s="195" t="s">
        <v>305</v>
      </c>
      <c r="P39" s="137"/>
      <c r="Q39" s="137"/>
      <c r="R39" s="137"/>
      <c r="S39" s="137"/>
      <c r="T39" s="137"/>
      <c r="U39" s="137"/>
      <c r="V39" s="137"/>
      <c r="W39" s="137"/>
      <c r="Z39" s="19">
        <v>6</v>
      </c>
      <c r="AA39" s="176" t="s">
        <v>484</v>
      </c>
      <c r="AB39" s="137"/>
      <c r="AC39" s="137"/>
      <c r="AD39" s="137"/>
      <c r="AE39" s="137"/>
      <c r="AF39" s="137"/>
      <c r="AG39" s="137"/>
      <c r="AH39" s="137"/>
      <c r="AI39" s="137"/>
      <c r="AL39" s="19">
        <v>6</v>
      </c>
      <c r="AM39" s="176" t="s">
        <v>484</v>
      </c>
      <c r="AN39" s="137"/>
      <c r="AO39" s="137"/>
      <c r="AP39" s="137"/>
      <c r="AQ39" s="137"/>
      <c r="AR39" s="137"/>
      <c r="AS39" s="137"/>
      <c r="AT39" s="137"/>
      <c r="AU39" s="137"/>
    </row>
    <row r="40" spans="1:47" ht="15.75" customHeight="1" x14ac:dyDescent="0.35">
      <c r="B40" s="19">
        <v>7</v>
      </c>
      <c r="C40" s="196" t="s">
        <v>502</v>
      </c>
      <c r="D40" s="137"/>
      <c r="E40" s="137"/>
      <c r="F40" s="137"/>
      <c r="G40" s="137"/>
      <c r="H40" s="137"/>
      <c r="I40" s="137"/>
      <c r="J40" s="137"/>
      <c r="K40" s="137"/>
      <c r="N40" s="19">
        <v>7</v>
      </c>
      <c r="O40" s="196" t="s">
        <v>502</v>
      </c>
      <c r="P40" s="137"/>
      <c r="Q40" s="137"/>
      <c r="R40" s="137"/>
      <c r="S40" s="137"/>
      <c r="T40" s="137"/>
      <c r="U40" s="137"/>
      <c r="V40" s="137"/>
      <c r="W40" s="137"/>
    </row>
    <row r="41" spans="1:47" ht="15.75" customHeight="1" x14ac:dyDescent="0.35">
      <c r="B41" s="19">
        <v>8</v>
      </c>
      <c r="C41" s="195" t="s">
        <v>306</v>
      </c>
      <c r="D41" s="137"/>
      <c r="E41" s="137"/>
      <c r="F41" s="137"/>
      <c r="G41" s="137"/>
      <c r="H41" s="137"/>
      <c r="I41" s="137"/>
      <c r="J41" s="137"/>
      <c r="K41" s="137"/>
      <c r="N41" s="19">
        <v>8</v>
      </c>
      <c r="O41" s="195" t="s">
        <v>306</v>
      </c>
      <c r="P41" s="137"/>
      <c r="Q41" s="137"/>
      <c r="R41" s="137"/>
      <c r="S41" s="137"/>
      <c r="T41" s="137"/>
      <c r="U41" s="137"/>
      <c r="V41" s="137"/>
      <c r="W41" s="137"/>
    </row>
    <row r="42" spans="1:47" ht="15.75" customHeight="1" x14ac:dyDescent="0.35">
      <c r="N42" s="16">
        <v>9</v>
      </c>
      <c r="O42" s="176" t="s">
        <v>503</v>
      </c>
      <c r="P42" s="140"/>
      <c r="Q42" s="140"/>
      <c r="R42" s="140"/>
      <c r="S42" s="140"/>
      <c r="T42" s="140"/>
      <c r="U42" s="140"/>
      <c r="V42" s="140"/>
      <c r="W42" s="140"/>
    </row>
    <row r="43" spans="1:47" ht="15.75" customHeight="1" x14ac:dyDescent="0.35">
      <c r="A43" s="20" t="s">
        <v>307</v>
      </c>
      <c r="B43" s="16" t="s">
        <v>142</v>
      </c>
      <c r="C43" s="15" t="s">
        <v>279</v>
      </c>
      <c r="D43" s="16" t="s">
        <v>308</v>
      </c>
      <c r="E43" s="16"/>
      <c r="F43" s="16"/>
      <c r="G43" s="16"/>
      <c r="H43" s="16"/>
      <c r="I43" s="16"/>
      <c r="J43" s="16"/>
      <c r="K43" s="16"/>
      <c r="Y43" s="20" t="s">
        <v>307</v>
      </c>
      <c r="Z43" s="16" t="s">
        <v>142</v>
      </c>
      <c r="AA43" s="15" t="s">
        <v>279</v>
      </c>
      <c r="AB43" s="16" t="s">
        <v>308</v>
      </c>
      <c r="AC43" s="16"/>
      <c r="AD43" s="16"/>
      <c r="AE43" s="16"/>
      <c r="AF43" s="16"/>
      <c r="AG43" s="16"/>
      <c r="AH43" s="16"/>
      <c r="AI43" s="16"/>
      <c r="AK43" s="20" t="s">
        <v>307</v>
      </c>
      <c r="AL43" s="16" t="s">
        <v>142</v>
      </c>
      <c r="AM43" s="15" t="s">
        <v>279</v>
      </c>
      <c r="AN43" s="16" t="s">
        <v>308</v>
      </c>
      <c r="AO43" s="16"/>
      <c r="AP43" s="16"/>
      <c r="AQ43" s="16"/>
      <c r="AR43" s="16"/>
      <c r="AS43" s="16"/>
      <c r="AT43" s="16"/>
      <c r="AU43" s="16"/>
    </row>
    <row r="44" spans="1:47" ht="15.75" customHeight="1" x14ac:dyDescent="0.35">
      <c r="B44" s="16">
        <v>1</v>
      </c>
      <c r="C44" s="139" t="s">
        <v>309</v>
      </c>
      <c r="D44" s="140"/>
      <c r="E44" s="140"/>
      <c r="F44" s="140"/>
      <c r="G44" s="140"/>
      <c r="H44" s="140"/>
      <c r="I44" s="140"/>
      <c r="J44" s="140"/>
      <c r="K44" s="140"/>
      <c r="M44" s="20" t="s">
        <v>307</v>
      </c>
      <c r="N44" s="16" t="s">
        <v>142</v>
      </c>
      <c r="O44" s="15" t="s">
        <v>279</v>
      </c>
      <c r="P44" s="16" t="s">
        <v>308</v>
      </c>
      <c r="Q44" s="16"/>
      <c r="R44" s="16"/>
      <c r="S44" s="16"/>
      <c r="T44" s="16"/>
      <c r="U44" s="16"/>
      <c r="V44" s="16"/>
      <c r="W44" s="16"/>
      <c r="Z44" s="16">
        <v>1</v>
      </c>
      <c r="AA44" s="176" t="s">
        <v>494</v>
      </c>
      <c r="AB44" s="140"/>
      <c r="AC44" s="140"/>
      <c r="AD44" s="140"/>
      <c r="AE44" s="140"/>
      <c r="AF44" s="140"/>
      <c r="AG44" s="140"/>
      <c r="AH44" s="140"/>
      <c r="AI44" s="140"/>
      <c r="AL44" s="16">
        <v>1</v>
      </c>
      <c r="AM44" s="175" t="s">
        <v>476</v>
      </c>
      <c r="AN44" s="140"/>
      <c r="AO44" s="140"/>
      <c r="AP44" s="140"/>
      <c r="AQ44" s="140"/>
      <c r="AR44" s="140"/>
      <c r="AS44" s="140"/>
      <c r="AT44" s="140"/>
      <c r="AU44" s="140"/>
    </row>
    <row r="45" spans="1:47" ht="15.75" customHeight="1" x14ac:dyDescent="0.35">
      <c r="B45" s="16">
        <v>2</v>
      </c>
      <c r="C45" s="139" t="s">
        <v>310</v>
      </c>
      <c r="D45" s="140"/>
      <c r="E45" s="140"/>
      <c r="F45" s="140"/>
      <c r="G45" s="140"/>
      <c r="H45" s="140"/>
      <c r="I45" s="140"/>
      <c r="J45" s="140"/>
      <c r="K45" s="140"/>
      <c r="N45" s="16">
        <v>1</v>
      </c>
      <c r="O45" s="139" t="s">
        <v>309</v>
      </c>
      <c r="P45" s="140"/>
      <c r="Q45" s="140"/>
      <c r="R45" s="140"/>
      <c r="S45" s="140"/>
      <c r="T45" s="140"/>
      <c r="U45" s="140"/>
      <c r="V45" s="140"/>
      <c r="W45" s="140"/>
      <c r="Z45" s="16">
        <v>2</v>
      </c>
      <c r="AA45" s="176" t="s">
        <v>476</v>
      </c>
      <c r="AB45" s="140"/>
      <c r="AC45" s="140"/>
      <c r="AD45" s="140"/>
      <c r="AE45" s="140"/>
      <c r="AF45" s="140"/>
      <c r="AG45" s="140"/>
      <c r="AH45" s="140"/>
      <c r="AI45" s="140"/>
      <c r="AL45" s="16">
        <v>2</v>
      </c>
      <c r="AM45" s="175" t="s">
        <v>477</v>
      </c>
      <c r="AN45" s="140"/>
      <c r="AO45" s="140"/>
      <c r="AP45" s="140"/>
      <c r="AQ45" s="140"/>
      <c r="AR45" s="140"/>
      <c r="AS45" s="140"/>
      <c r="AT45" s="140"/>
      <c r="AU45" s="140"/>
    </row>
    <row r="46" spans="1:47" ht="15.75" customHeight="1" x14ac:dyDescent="0.35">
      <c r="B46" s="16">
        <v>3</v>
      </c>
      <c r="C46" s="139" t="s">
        <v>311</v>
      </c>
      <c r="D46" s="140"/>
      <c r="E46" s="140"/>
      <c r="F46" s="140"/>
      <c r="G46" s="140"/>
      <c r="H46" s="140"/>
      <c r="I46" s="140"/>
      <c r="J46" s="140"/>
      <c r="K46" s="140"/>
      <c r="N46" s="16">
        <v>2</v>
      </c>
      <c r="O46" s="139" t="s">
        <v>310</v>
      </c>
      <c r="P46" s="140"/>
      <c r="Q46" s="140"/>
      <c r="R46" s="140"/>
      <c r="S46" s="140"/>
      <c r="T46" s="140"/>
      <c r="U46" s="140"/>
      <c r="V46" s="140"/>
      <c r="W46" s="140"/>
      <c r="Z46" s="16">
        <v>3</v>
      </c>
      <c r="AA46" s="176" t="s">
        <v>477</v>
      </c>
      <c r="AB46" s="140"/>
      <c r="AC46" s="140"/>
      <c r="AD46" s="140"/>
      <c r="AE46" s="140"/>
      <c r="AF46" s="140"/>
      <c r="AG46" s="140"/>
      <c r="AH46" s="140"/>
      <c r="AI46" s="140"/>
      <c r="AL46" s="16">
        <v>3</v>
      </c>
      <c r="AM46" s="175" t="s">
        <v>478</v>
      </c>
      <c r="AN46" s="140"/>
      <c r="AO46" s="140"/>
      <c r="AP46" s="140"/>
      <c r="AQ46" s="140"/>
      <c r="AR46" s="140"/>
      <c r="AS46" s="140"/>
      <c r="AT46" s="140"/>
      <c r="AU46" s="140"/>
    </row>
    <row r="47" spans="1:47" ht="15.75" customHeight="1" x14ac:dyDescent="0.35">
      <c r="B47" s="16">
        <v>4</v>
      </c>
      <c r="C47" s="139" t="s">
        <v>312</v>
      </c>
      <c r="D47" s="140"/>
      <c r="E47" s="140"/>
      <c r="F47" s="140"/>
      <c r="G47" s="140"/>
      <c r="H47" s="140"/>
      <c r="I47" s="140"/>
      <c r="J47" s="140"/>
      <c r="K47" s="140"/>
      <c r="N47" s="16">
        <v>3</v>
      </c>
      <c r="O47" s="139" t="s">
        <v>311</v>
      </c>
      <c r="P47" s="140"/>
      <c r="Q47" s="140"/>
      <c r="R47" s="140"/>
      <c r="S47" s="140"/>
      <c r="T47" s="140"/>
      <c r="U47" s="140"/>
      <c r="V47" s="140"/>
      <c r="W47" s="140"/>
      <c r="Z47" s="16">
        <v>4</v>
      </c>
      <c r="AA47" s="176" t="s">
        <v>478</v>
      </c>
      <c r="AB47" s="140"/>
      <c r="AC47" s="140"/>
      <c r="AD47" s="140"/>
      <c r="AE47" s="140"/>
      <c r="AF47" s="140"/>
      <c r="AG47" s="140"/>
      <c r="AH47" s="140"/>
      <c r="AI47" s="140"/>
      <c r="AL47" s="16">
        <v>4</v>
      </c>
      <c r="AM47" s="175" t="s">
        <v>479</v>
      </c>
      <c r="AN47" s="140"/>
      <c r="AO47" s="140"/>
      <c r="AP47" s="140"/>
      <c r="AQ47" s="140"/>
      <c r="AR47" s="140"/>
      <c r="AS47" s="140"/>
      <c r="AT47" s="140"/>
      <c r="AU47" s="140"/>
    </row>
    <row r="48" spans="1:47" ht="15.75" customHeight="1" x14ac:dyDescent="0.35">
      <c r="B48" s="16">
        <v>5</v>
      </c>
      <c r="C48" s="139" t="s">
        <v>314</v>
      </c>
      <c r="D48" s="140"/>
      <c r="E48" s="140"/>
      <c r="F48" s="140"/>
      <c r="G48" s="140"/>
      <c r="H48" s="140"/>
      <c r="I48" s="140"/>
      <c r="J48" s="140"/>
      <c r="K48" s="140"/>
      <c r="N48" s="16">
        <v>4</v>
      </c>
      <c r="O48" s="139" t="s">
        <v>312</v>
      </c>
      <c r="P48" s="140"/>
      <c r="Q48" s="140"/>
      <c r="R48" s="140"/>
      <c r="S48" s="140"/>
      <c r="T48" s="140"/>
      <c r="U48" s="140"/>
      <c r="V48" s="140"/>
      <c r="W48" s="140"/>
      <c r="Z48" s="16">
        <v>5</v>
      </c>
      <c r="AA48" s="176" t="s">
        <v>495</v>
      </c>
      <c r="AB48" s="140"/>
      <c r="AC48" s="140"/>
      <c r="AD48" s="140"/>
      <c r="AE48" s="140"/>
      <c r="AF48" s="140"/>
      <c r="AG48" s="140"/>
      <c r="AH48" s="140"/>
      <c r="AI48" s="140"/>
      <c r="AL48" s="16">
        <v>5</v>
      </c>
      <c r="AM48" s="175" t="s">
        <v>480</v>
      </c>
      <c r="AN48" s="140"/>
      <c r="AO48" s="140"/>
      <c r="AP48" s="140"/>
      <c r="AQ48" s="140"/>
      <c r="AR48" s="140"/>
      <c r="AS48" s="140"/>
      <c r="AT48" s="140"/>
      <c r="AU48" s="140"/>
    </row>
    <row r="49" spans="1:47" ht="15.75" customHeight="1" x14ac:dyDescent="0.35">
      <c r="N49" s="16">
        <v>5</v>
      </c>
      <c r="O49" s="139" t="s">
        <v>313</v>
      </c>
      <c r="P49" s="140"/>
      <c r="Q49" s="140"/>
      <c r="R49" s="140"/>
      <c r="S49" s="140"/>
      <c r="T49" s="140"/>
      <c r="U49" s="140"/>
      <c r="V49" s="140"/>
      <c r="W49" s="140"/>
      <c r="Z49" s="16">
        <v>6</v>
      </c>
      <c r="AA49" s="176" t="s">
        <v>480</v>
      </c>
      <c r="AB49" s="140"/>
      <c r="AC49" s="140"/>
      <c r="AD49" s="140"/>
      <c r="AE49" s="140"/>
      <c r="AF49" s="140"/>
      <c r="AG49" s="140"/>
      <c r="AH49" s="140"/>
      <c r="AI49" s="140"/>
      <c r="AL49" s="16">
        <v>6</v>
      </c>
      <c r="AM49" s="139"/>
      <c r="AN49" s="140"/>
      <c r="AO49" s="140"/>
      <c r="AP49" s="140"/>
      <c r="AQ49" s="140"/>
      <c r="AR49" s="140"/>
      <c r="AS49" s="140"/>
      <c r="AT49" s="140"/>
      <c r="AU49" s="140"/>
    </row>
    <row r="50" spans="1:47" x14ac:dyDescent="0.35">
      <c r="N50" s="16">
        <v>6</v>
      </c>
      <c r="O50" s="139" t="s">
        <v>314</v>
      </c>
      <c r="P50" s="140"/>
      <c r="Q50" s="140"/>
      <c r="R50" s="140"/>
      <c r="S50" s="140"/>
      <c r="T50" s="140"/>
      <c r="U50" s="140"/>
      <c r="V50" s="140"/>
      <c r="W50" s="140"/>
    </row>
    <row r="51" spans="1:47" x14ac:dyDescent="0.35">
      <c r="A51" s="20" t="s">
        <v>315</v>
      </c>
      <c r="B51" s="16" t="s">
        <v>142</v>
      </c>
      <c r="C51" s="15" t="s">
        <v>279</v>
      </c>
      <c r="D51" s="16" t="s">
        <v>308</v>
      </c>
      <c r="E51" s="16"/>
      <c r="F51" s="16"/>
      <c r="G51" s="16"/>
      <c r="H51" s="16"/>
      <c r="I51" s="16"/>
      <c r="J51" s="16"/>
      <c r="K51" s="16"/>
      <c r="M51" s="20" t="s">
        <v>315</v>
      </c>
      <c r="Y51" s="20" t="s">
        <v>315</v>
      </c>
      <c r="Z51" s="16" t="s">
        <v>142</v>
      </c>
      <c r="AA51" s="15" t="s">
        <v>279</v>
      </c>
      <c r="AB51" s="16" t="s">
        <v>308</v>
      </c>
      <c r="AC51" s="16"/>
      <c r="AD51" s="16"/>
      <c r="AE51" s="16"/>
      <c r="AF51" s="16"/>
      <c r="AG51" s="16"/>
      <c r="AH51" s="16"/>
      <c r="AI51" s="16"/>
      <c r="AK51" s="20" t="s">
        <v>315</v>
      </c>
      <c r="AL51" s="16" t="s">
        <v>142</v>
      </c>
      <c r="AM51" s="15" t="s">
        <v>279</v>
      </c>
      <c r="AN51" s="16" t="s">
        <v>308</v>
      </c>
      <c r="AO51" s="16"/>
      <c r="AP51" s="16"/>
      <c r="AQ51" s="16"/>
      <c r="AR51" s="16"/>
      <c r="AS51" s="16"/>
      <c r="AT51" s="16"/>
      <c r="AU51" s="16"/>
    </row>
    <row r="52" spans="1:47" x14ac:dyDescent="0.35">
      <c r="B52" s="16">
        <v>1</v>
      </c>
      <c r="C52" s="139" t="s">
        <v>298</v>
      </c>
      <c r="D52" s="140"/>
      <c r="E52" s="140"/>
      <c r="F52" s="140"/>
      <c r="G52" s="140"/>
      <c r="H52" s="140"/>
      <c r="I52" s="140"/>
      <c r="J52" s="140"/>
      <c r="K52" s="140"/>
      <c r="N52" s="16" t="s">
        <v>142</v>
      </c>
      <c r="O52" s="15" t="s">
        <v>279</v>
      </c>
      <c r="P52" s="16" t="s">
        <v>308</v>
      </c>
      <c r="Q52" s="16"/>
      <c r="R52" s="16"/>
      <c r="S52" s="16"/>
      <c r="T52" s="16"/>
      <c r="U52" s="16"/>
      <c r="V52" s="16"/>
      <c r="W52" s="16"/>
      <c r="Z52" s="16">
        <v>1</v>
      </c>
      <c r="AA52" s="176" t="s">
        <v>470</v>
      </c>
      <c r="AB52" s="140"/>
      <c r="AC52" s="140"/>
      <c r="AD52" s="140"/>
      <c r="AE52" s="140"/>
      <c r="AF52" s="140"/>
      <c r="AG52" s="140"/>
      <c r="AH52" s="140"/>
      <c r="AI52" s="140"/>
      <c r="AL52" s="16">
        <v>1</v>
      </c>
      <c r="AM52" s="176" t="s">
        <v>470</v>
      </c>
      <c r="AN52" s="140"/>
      <c r="AO52" s="140"/>
      <c r="AP52" s="140"/>
      <c r="AQ52" s="140"/>
      <c r="AR52" s="140"/>
      <c r="AS52" s="140"/>
      <c r="AT52" s="140"/>
      <c r="AU52" s="140"/>
    </row>
    <row r="53" spans="1:47" x14ac:dyDescent="0.35">
      <c r="B53" s="16">
        <v>2</v>
      </c>
      <c r="C53" s="139" t="s">
        <v>281</v>
      </c>
      <c r="D53" s="140"/>
      <c r="E53" s="140"/>
      <c r="F53" s="140"/>
      <c r="G53" s="140"/>
      <c r="H53" s="140"/>
      <c r="I53" s="140"/>
      <c r="J53" s="140"/>
      <c r="K53" s="140"/>
      <c r="N53" s="16">
        <v>1</v>
      </c>
      <c r="O53" s="175" t="s">
        <v>497</v>
      </c>
      <c r="P53" s="140"/>
      <c r="Q53" s="140"/>
      <c r="R53" s="140"/>
      <c r="S53" s="140"/>
      <c r="T53" s="140"/>
      <c r="U53" s="140"/>
      <c r="V53" s="140"/>
      <c r="W53" s="140"/>
      <c r="Z53" s="16">
        <v>2</v>
      </c>
      <c r="AA53" s="176" t="s">
        <v>471</v>
      </c>
      <c r="AB53" s="140"/>
      <c r="AC53" s="140"/>
      <c r="AD53" s="140"/>
      <c r="AE53" s="140"/>
      <c r="AF53" s="140"/>
      <c r="AG53" s="140"/>
      <c r="AH53" s="140"/>
      <c r="AI53" s="140"/>
      <c r="AL53" s="16">
        <v>2</v>
      </c>
      <c r="AM53" s="176" t="s">
        <v>471</v>
      </c>
      <c r="AN53" s="140"/>
      <c r="AO53" s="140"/>
      <c r="AP53" s="140"/>
      <c r="AQ53" s="140"/>
      <c r="AR53" s="140"/>
      <c r="AS53" s="140"/>
      <c r="AT53" s="140"/>
      <c r="AU53" s="140"/>
    </row>
    <row r="54" spans="1:47" x14ac:dyDescent="0.35">
      <c r="B54" s="16">
        <v>3</v>
      </c>
      <c r="C54" s="139" t="s">
        <v>286</v>
      </c>
      <c r="D54" s="140"/>
      <c r="E54" s="140"/>
      <c r="F54" s="140"/>
      <c r="G54" s="140"/>
      <c r="H54" s="140"/>
      <c r="I54" s="140"/>
      <c r="J54" s="140"/>
      <c r="K54" s="140"/>
      <c r="N54" s="16">
        <v>2</v>
      </c>
      <c r="O54" s="175" t="s">
        <v>498</v>
      </c>
      <c r="P54" s="140"/>
      <c r="Q54" s="140"/>
      <c r="R54" s="140"/>
      <c r="S54" s="140"/>
      <c r="T54" s="140"/>
      <c r="U54" s="140"/>
      <c r="V54" s="140"/>
      <c r="W54" s="140"/>
      <c r="Z54" s="16">
        <v>3</v>
      </c>
      <c r="AA54" s="176" t="s">
        <v>472</v>
      </c>
      <c r="AB54" s="140"/>
      <c r="AC54" s="140"/>
      <c r="AD54" s="140"/>
      <c r="AE54" s="140"/>
      <c r="AF54" s="140"/>
      <c r="AG54" s="140"/>
      <c r="AH54" s="140"/>
      <c r="AI54" s="140"/>
      <c r="AL54" s="16">
        <v>3</v>
      </c>
      <c r="AM54" s="176" t="s">
        <v>472</v>
      </c>
      <c r="AN54" s="140"/>
      <c r="AO54" s="140"/>
      <c r="AP54" s="140"/>
      <c r="AQ54" s="140"/>
      <c r="AR54" s="140"/>
      <c r="AS54" s="140"/>
      <c r="AT54" s="140"/>
      <c r="AU54" s="140"/>
    </row>
    <row r="55" spans="1:47" x14ac:dyDescent="0.35">
      <c r="B55" s="16">
        <v>4</v>
      </c>
      <c r="C55" s="139" t="s">
        <v>296</v>
      </c>
      <c r="D55" s="140"/>
      <c r="E55" s="140"/>
      <c r="F55" s="140"/>
      <c r="G55" s="140"/>
      <c r="H55" s="140"/>
      <c r="I55" s="140"/>
      <c r="J55" s="140"/>
      <c r="K55" s="140"/>
      <c r="N55" s="16">
        <v>3</v>
      </c>
      <c r="O55" s="175" t="s">
        <v>499</v>
      </c>
      <c r="P55" s="140"/>
      <c r="Q55" s="140"/>
      <c r="R55" s="140"/>
      <c r="S55" s="140"/>
      <c r="T55" s="140"/>
      <c r="U55" s="140"/>
      <c r="V55" s="140"/>
      <c r="W55" s="140"/>
      <c r="Z55" s="16">
        <v>4</v>
      </c>
      <c r="AA55" s="176" t="s">
        <v>473</v>
      </c>
      <c r="AB55" s="140"/>
      <c r="AC55" s="140"/>
      <c r="AD55" s="140"/>
      <c r="AE55" s="140"/>
      <c r="AF55" s="140"/>
      <c r="AG55" s="140"/>
      <c r="AH55" s="140"/>
      <c r="AI55" s="140"/>
      <c r="AL55" s="16">
        <v>4</v>
      </c>
      <c r="AM55" s="176" t="s">
        <v>473</v>
      </c>
      <c r="AN55" s="140"/>
      <c r="AO55" s="140"/>
      <c r="AP55" s="140"/>
      <c r="AQ55" s="140"/>
      <c r="AR55" s="140"/>
      <c r="AS55" s="140"/>
      <c r="AT55" s="140"/>
      <c r="AU55" s="140"/>
    </row>
    <row r="56" spans="1:47" x14ac:dyDescent="0.35">
      <c r="B56" s="16">
        <v>5</v>
      </c>
      <c r="C56" s="139" t="s">
        <v>297</v>
      </c>
      <c r="D56" s="140"/>
      <c r="E56" s="140"/>
      <c r="F56" s="140"/>
      <c r="G56" s="140"/>
      <c r="H56" s="140"/>
      <c r="I56" s="140"/>
      <c r="J56" s="140"/>
      <c r="K56" s="140"/>
      <c r="N56" s="16">
        <v>4</v>
      </c>
      <c r="O56" s="175" t="s">
        <v>500</v>
      </c>
      <c r="P56" s="140"/>
      <c r="Q56" s="140"/>
      <c r="R56" s="140"/>
      <c r="S56" s="140"/>
      <c r="T56" s="140"/>
      <c r="U56" s="140"/>
      <c r="V56" s="140"/>
      <c r="W56" s="140"/>
      <c r="Z56" s="16">
        <v>5</v>
      </c>
      <c r="AA56" s="176" t="s">
        <v>474</v>
      </c>
      <c r="AB56" s="140"/>
      <c r="AC56" s="140"/>
      <c r="AD56" s="140"/>
      <c r="AE56" s="140"/>
      <c r="AF56" s="140"/>
      <c r="AG56" s="140"/>
      <c r="AH56" s="140"/>
      <c r="AI56" s="140"/>
      <c r="AL56" s="16">
        <v>5</v>
      </c>
      <c r="AM56" s="176" t="s">
        <v>474</v>
      </c>
      <c r="AN56" s="140"/>
      <c r="AO56" s="140"/>
      <c r="AP56" s="140"/>
      <c r="AQ56" s="140"/>
      <c r="AR56" s="140"/>
      <c r="AS56" s="140"/>
      <c r="AT56" s="140"/>
      <c r="AU56" s="140"/>
    </row>
    <row r="57" spans="1:47" x14ac:dyDescent="0.35">
      <c r="B57" s="16">
        <v>6</v>
      </c>
      <c r="C57" s="139" t="s">
        <v>313</v>
      </c>
      <c r="D57" s="140"/>
      <c r="E57" s="140"/>
      <c r="F57" s="140"/>
      <c r="G57" s="140"/>
      <c r="H57" s="140"/>
      <c r="I57" s="140"/>
      <c r="J57" s="140"/>
      <c r="K57" s="140"/>
      <c r="N57" s="16">
        <v>5</v>
      </c>
      <c r="O57" s="175" t="s">
        <v>501</v>
      </c>
      <c r="P57" s="140"/>
      <c r="Q57" s="140"/>
      <c r="R57" s="140"/>
      <c r="S57" s="140"/>
      <c r="T57" s="140"/>
      <c r="U57" s="140"/>
      <c r="V57" s="140"/>
      <c r="W57" s="140"/>
      <c r="Z57" s="16">
        <v>6</v>
      </c>
      <c r="AA57" s="176" t="s">
        <v>496</v>
      </c>
      <c r="AB57" s="140"/>
      <c r="AC57" s="140"/>
      <c r="AD57" s="140"/>
      <c r="AE57" s="140"/>
      <c r="AF57" s="140"/>
      <c r="AG57" s="140"/>
      <c r="AH57" s="140"/>
      <c r="AI57" s="140"/>
      <c r="AL57" s="16">
        <v>6</v>
      </c>
      <c r="AM57" s="176" t="s">
        <v>475</v>
      </c>
      <c r="AN57" s="140"/>
      <c r="AO57" s="140"/>
      <c r="AP57" s="140"/>
      <c r="AQ57" s="140"/>
      <c r="AR57" s="140"/>
      <c r="AS57" s="140"/>
      <c r="AT57" s="140"/>
      <c r="AU57" s="140"/>
    </row>
    <row r="58" spans="1:47" x14ac:dyDescent="0.35">
      <c r="N58" s="16">
        <v>6</v>
      </c>
      <c r="O58" s="139"/>
      <c r="P58" s="140"/>
      <c r="Q58" s="140"/>
      <c r="R58" s="140"/>
      <c r="S58" s="140"/>
      <c r="T58" s="140"/>
      <c r="U58" s="140"/>
      <c r="V58" s="140"/>
      <c r="W58" s="140"/>
    </row>
  </sheetData>
  <mergeCells count="4">
    <mergeCell ref="A3:C3"/>
    <mergeCell ref="M3:O3"/>
    <mergeCell ref="Y3:AA3"/>
    <mergeCell ref="AK3:AM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1E6F8-51F9-4A5C-8928-5B780C78AD76}">
  <dimension ref="A1:Y20"/>
  <sheetViews>
    <sheetView zoomScale="130" zoomScaleNormal="130" workbookViewId="0">
      <selection activeCell="A25" sqref="A25"/>
    </sheetView>
  </sheetViews>
  <sheetFormatPr baseColWidth="10" defaultColWidth="8.81640625" defaultRowHeight="14.5" x14ac:dyDescent="0.35"/>
  <cols>
    <col min="1" max="1" width="31.81640625" customWidth="1"/>
    <col min="2" max="2" width="10.54296875" customWidth="1"/>
  </cols>
  <sheetData>
    <row r="1" spans="1:25" x14ac:dyDescent="0.35">
      <c r="A1" s="76" t="s">
        <v>513</v>
      </c>
    </row>
    <row r="2" spans="1:25" x14ac:dyDescent="0.35">
      <c r="A2" s="76" t="s">
        <v>157</v>
      </c>
      <c r="B2" s="88" t="s">
        <v>158</v>
      </c>
    </row>
    <row r="3" spans="1:25" x14ac:dyDescent="0.35">
      <c r="A3" s="76" t="s">
        <v>159</v>
      </c>
      <c r="B3" s="88" t="s">
        <v>464</v>
      </c>
    </row>
    <row r="4" spans="1:25" x14ac:dyDescent="0.35">
      <c r="A4" s="76" t="s">
        <v>514</v>
      </c>
      <c r="B4" s="88" t="s">
        <v>464</v>
      </c>
    </row>
    <row r="6" spans="1:25" x14ac:dyDescent="0.35">
      <c r="A6" s="230" t="s">
        <v>411</v>
      </c>
      <c r="B6" s="20" t="s">
        <v>152</v>
      </c>
      <c r="C6" s="20" t="s">
        <v>152</v>
      </c>
      <c r="D6" s="20" t="s">
        <v>152</v>
      </c>
      <c r="E6" s="20" t="s">
        <v>152</v>
      </c>
      <c r="F6" s="20" t="s">
        <v>152</v>
      </c>
      <c r="G6" s="20" t="s">
        <v>152</v>
      </c>
      <c r="H6" s="20" t="s">
        <v>152</v>
      </c>
      <c r="I6" s="20" t="s">
        <v>152</v>
      </c>
      <c r="J6" s="20" t="s">
        <v>152</v>
      </c>
      <c r="K6" s="20" t="s">
        <v>152</v>
      </c>
      <c r="L6" s="20" t="s">
        <v>152</v>
      </c>
      <c r="M6" s="20" t="s">
        <v>152</v>
      </c>
      <c r="N6" s="20" t="s">
        <v>152</v>
      </c>
      <c r="O6" s="20" t="s">
        <v>152</v>
      </c>
      <c r="P6" s="20" t="s">
        <v>152</v>
      </c>
      <c r="Q6" s="20" t="s">
        <v>152</v>
      </c>
      <c r="R6" s="20" t="s">
        <v>152</v>
      </c>
      <c r="S6" s="20" t="s">
        <v>152</v>
      </c>
      <c r="T6" s="20" t="s">
        <v>152</v>
      </c>
      <c r="U6" s="20" t="s">
        <v>152</v>
      </c>
      <c r="V6" s="20" t="s">
        <v>152</v>
      </c>
      <c r="W6" s="20" t="s">
        <v>152</v>
      </c>
      <c r="X6" s="20" t="s">
        <v>152</v>
      </c>
      <c r="Y6" s="14"/>
    </row>
    <row r="7" spans="1:25" x14ac:dyDescent="0.35">
      <c r="A7" s="230"/>
      <c r="B7" s="14"/>
      <c r="C7" s="14"/>
      <c r="D7" s="14"/>
      <c r="E7" s="14"/>
      <c r="F7" s="14"/>
      <c r="G7" s="14"/>
      <c r="H7" s="14"/>
      <c r="I7" s="14"/>
      <c r="J7" s="14"/>
      <c r="K7" s="14"/>
      <c r="L7" s="14"/>
      <c r="M7" s="14"/>
      <c r="N7" s="14"/>
      <c r="O7" s="14"/>
      <c r="P7" s="14"/>
      <c r="Q7" s="14"/>
      <c r="R7" s="14"/>
      <c r="S7" s="14"/>
      <c r="T7" s="14"/>
      <c r="U7" s="14"/>
      <c r="V7" s="14"/>
      <c r="W7" s="14"/>
      <c r="X7" s="14"/>
      <c r="Y7" s="14"/>
    </row>
    <row r="8" spans="1:25" x14ac:dyDescent="0.35">
      <c r="A8" s="230"/>
      <c r="B8" s="20" t="s">
        <v>418</v>
      </c>
      <c r="C8" s="20" t="s">
        <v>418</v>
      </c>
      <c r="D8" s="20" t="s">
        <v>418</v>
      </c>
      <c r="E8" s="20" t="s">
        <v>418</v>
      </c>
      <c r="F8" s="20" t="s">
        <v>418</v>
      </c>
      <c r="G8" s="20" t="s">
        <v>418</v>
      </c>
      <c r="H8" s="20" t="s">
        <v>418</v>
      </c>
      <c r="I8" s="20" t="s">
        <v>418</v>
      </c>
      <c r="J8" s="20" t="s">
        <v>418</v>
      </c>
      <c r="K8" s="20" t="s">
        <v>418</v>
      </c>
      <c r="L8" s="20" t="s">
        <v>418</v>
      </c>
      <c r="M8" s="20" t="s">
        <v>418</v>
      </c>
      <c r="N8" s="20" t="s">
        <v>418</v>
      </c>
      <c r="O8" s="20" t="s">
        <v>418</v>
      </c>
      <c r="P8" s="20" t="s">
        <v>418</v>
      </c>
      <c r="Q8" s="20" t="s">
        <v>418</v>
      </c>
      <c r="R8" s="20" t="s">
        <v>418</v>
      </c>
      <c r="S8" s="20" t="s">
        <v>418</v>
      </c>
      <c r="T8" s="20" t="s">
        <v>418</v>
      </c>
      <c r="U8" s="20" t="s">
        <v>418</v>
      </c>
      <c r="V8" s="20" t="s">
        <v>418</v>
      </c>
      <c r="W8" s="20" t="s">
        <v>418</v>
      </c>
      <c r="X8" s="20" t="s">
        <v>418</v>
      </c>
      <c r="Y8" s="14"/>
    </row>
    <row r="9" spans="1:25" x14ac:dyDescent="0.35">
      <c r="A9" s="21" t="s">
        <v>419</v>
      </c>
      <c r="B9" s="14"/>
      <c r="C9" s="14"/>
      <c r="D9" s="14"/>
      <c r="E9" s="14"/>
      <c r="F9" s="14"/>
      <c r="G9" s="14"/>
      <c r="H9" s="14"/>
      <c r="I9" s="14"/>
      <c r="J9" s="14"/>
      <c r="K9" s="14"/>
      <c r="L9" s="14"/>
      <c r="M9" s="14"/>
      <c r="N9" s="14"/>
      <c r="O9" s="14"/>
      <c r="P9" s="14"/>
      <c r="Q9" s="14"/>
      <c r="R9" s="14"/>
      <c r="S9" s="14"/>
      <c r="T9" s="14"/>
      <c r="U9" s="14"/>
      <c r="V9" s="14"/>
      <c r="W9" s="14"/>
      <c r="X9" s="14"/>
      <c r="Y9" s="14"/>
    </row>
    <row r="10" spans="1:25" x14ac:dyDescent="0.35">
      <c r="A10" s="21" t="s">
        <v>420</v>
      </c>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x14ac:dyDescent="0.35">
      <c r="A11" s="21" t="s">
        <v>421</v>
      </c>
      <c r="B11" s="14"/>
      <c r="C11" s="14"/>
      <c r="D11" s="14"/>
      <c r="E11" s="14"/>
      <c r="F11" s="14"/>
      <c r="G11" s="14"/>
      <c r="H11" s="14"/>
      <c r="I11" s="14"/>
      <c r="J11" s="14"/>
      <c r="K11" s="14"/>
      <c r="L11" s="14"/>
      <c r="M11" s="14"/>
      <c r="N11" s="14"/>
      <c r="O11" s="14"/>
      <c r="P11" s="14"/>
      <c r="Q11" s="14"/>
      <c r="R11" s="14"/>
      <c r="S11" s="14"/>
      <c r="T11" s="14"/>
      <c r="U11" s="14"/>
      <c r="V11" s="14"/>
      <c r="W11" s="14"/>
      <c r="X11" s="14"/>
      <c r="Y11" s="14"/>
    </row>
    <row r="12" spans="1:25" x14ac:dyDescent="0.35">
      <c r="A12" s="21" t="s">
        <v>422</v>
      </c>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x14ac:dyDescent="0.35">
      <c r="A13" s="21" t="s">
        <v>423</v>
      </c>
      <c r="B13" s="14"/>
      <c r="C13" s="14"/>
      <c r="D13" s="14"/>
      <c r="E13" s="14"/>
      <c r="F13" s="14"/>
      <c r="G13" s="14"/>
      <c r="H13" s="14"/>
      <c r="I13" s="14"/>
      <c r="J13" s="14"/>
      <c r="K13" s="14"/>
      <c r="L13" s="14"/>
      <c r="M13" s="14"/>
      <c r="N13" s="14"/>
      <c r="O13" s="14"/>
      <c r="P13" s="14"/>
      <c r="Q13" s="14"/>
      <c r="R13" s="14"/>
      <c r="S13" s="14"/>
      <c r="T13" s="14"/>
      <c r="U13" s="14"/>
      <c r="V13" s="14"/>
      <c r="W13" s="14"/>
      <c r="X13" s="14"/>
      <c r="Y13" s="14"/>
    </row>
    <row r="15" spans="1:25" x14ac:dyDescent="0.35">
      <c r="A15" s="21" t="s">
        <v>461</v>
      </c>
      <c r="B15" s="14"/>
      <c r="C15" s="14"/>
      <c r="D15" s="14"/>
      <c r="E15" s="14"/>
      <c r="F15" s="14"/>
      <c r="G15" s="14"/>
      <c r="H15" s="14"/>
      <c r="I15" s="14"/>
      <c r="J15" s="14"/>
      <c r="K15" s="14"/>
      <c r="L15" s="14"/>
      <c r="M15" s="14"/>
      <c r="N15" s="14"/>
      <c r="O15" s="14"/>
      <c r="P15" s="14"/>
      <c r="Q15" s="14"/>
      <c r="R15" s="14"/>
      <c r="S15" s="14"/>
      <c r="T15" s="14"/>
      <c r="U15" s="14"/>
      <c r="V15" s="14"/>
      <c r="W15" s="14"/>
      <c r="X15" s="14"/>
      <c r="Y15" s="14"/>
    </row>
    <row r="16" spans="1:25" x14ac:dyDescent="0.35">
      <c r="A16" s="21" t="s">
        <v>458</v>
      </c>
      <c r="B16" s="14"/>
      <c r="C16" s="14"/>
      <c r="D16" s="14"/>
      <c r="E16" s="14"/>
      <c r="F16" s="14"/>
      <c r="G16" s="14"/>
      <c r="H16" s="14"/>
      <c r="I16" s="14"/>
      <c r="J16" s="14"/>
      <c r="K16" s="14"/>
      <c r="L16" s="14"/>
      <c r="M16" s="14"/>
      <c r="N16" s="14"/>
      <c r="O16" s="14"/>
      <c r="P16" s="14"/>
      <c r="Q16" s="14"/>
      <c r="R16" s="14"/>
      <c r="S16" s="14"/>
      <c r="T16" s="14"/>
      <c r="U16" s="14"/>
      <c r="V16" s="14"/>
      <c r="W16" s="14"/>
      <c r="X16" s="14"/>
      <c r="Y16" s="14"/>
    </row>
    <row r="17" spans="1:25" x14ac:dyDescent="0.35">
      <c r="A17" s="21" t="s">
        <v>460</v>
      </c>
      <c r="B17" s="14"/>
      <c r="C17" s="14"/>
      <c r="D17" s="14"/>
      <c r="E17" s="14"/>
      <c r="F17" s="14"/>
      <c r="G17" s="14"/>
      <c r="H17" s="14"/>
      <c r="I17" s="14"/>
      <c r="J17" s="14"/>
      <c r="K17" s="14"/>
      <c r="L17" s="14"/>
      <c r="M17" s="14"/>
      <c r="N17" s="14"/>
      <c r="O17" s="14"/>
      <c r="P17" s="14"/>
      <c r="Q17" s="14"/>
      <c r="R17" s="14"/>
      <c r="S17" s="14"/>
      <c r="T17" s="14"/>
      <c r="U17" s="14"/>
      <c r="V17" s="14"/>
      <c r="W17" s="14"/>
      <c r="X17" s="14"/>
      <c r="Y17" s="14"/>
    </row>
    <row r="18" spans="1:25" x14ac:dyDescent="0.35">
      <c r="A18" s="21" t="s">
        <v>459</v>
      </c>
      <c r="B18" s="14"/>
      <c r="C18" s="14"/>
      <c r="D18" s="14"/>
      <c r="E18" s="14"/>
      <c r="F18" s="14"/>
      <c r="G18" s="14"/>
      <c r="H18" s="14"/>
      <c r="I18" s="14"/>
      <c r="J18" s="14"/>
      <c r="K18" s="14"/>
      <c r="L18" s="14"/>
      <c r="M18" s="14"/>
      <c r="N18" s="14"/>
      <c r="O18" s="14"/>
      <c r="P18" s="14"/>
      <c r="Q18" s="14"/>
      <c r="R18" s="14"/>
      <c r="S18" s="14"/>
      <c r="T18" s="14"/>
      <c r="U18" s="14"/>
      <c r="V18" s="14"/>
      <c r="W18" s="14"/>
      <c r="X18" s="14"/>
      <c r="Y18" s="14"/>
    </row>
    <row r="19" spans="1:25" x14ac:dyDescent="0.35">
      <c r="A19" s="21" t="s">
        <v>539</v>
      </c>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25" x14ac:dyDescent="0.35">
      <c r="A20" s="21" t="s">
        <v>540</v>
      </c>
      <c r="B20" s="14"/>
      <c r="C20" s="14"/>
      <c r="D20" s="14"/>
      <c r="E20" s="14"/>
      <c r="F20" s="14"/>
      <c r="G20" s="14"/>
      <c r="H20" s="14"/>
      <c r="I20" s="14"/>
      <c r="J20" s="14"/>
      <c r="K20" s="14"/>
      <c r="L20" s="14"/>
      <c r="M20" s="14"/>
      <c r="N20" s="14"/>
      <c r="O20" s="14"/>
      <c r="P20" s="14"/>
      <c r="Q20" s="14"/>
      <c r="R20" s="14"/>
      <c r="S20" s="14"/>
      <c r="T20" s="14"/>
      <c r="U20" s="14"/>
      <c r="V20" s="14"/>
      <c r="W20" s="14"/>
      <c r="X20" s="14"/>
      <c r="Y20" s="14"/>
    </row>
  </sheetData>
  <mergeCells count="1">
    <mergeCell ref="A6:A8"/>
  </mergeCells>
  <hyperlinks>
    <hyperlink ref="B2" r:id="rId1" xr:uid="{007ACEAE-472A-46AB-8CA2-2E221C787E82}"/>
    <hyperlink ref="B3" r:id="rId2" display="https://www.golfforbundet.no/spiller/toppidrett/skjemaer" xr:uid="{01CE230E-8BB7-4AE8-9F63-6B2BEF805D34}"/>
    <hyperlink ref="B4" r:id="rId3" display="https://www.golfforbundet.no/spiller/toppidrett/skjemaer" xr:uid="{3CF59535-27AB-4D77-9418-FDDABE53327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F7371-202B-4F55-8C1B-0A6EBFAD9CA0}">
  <dimension ref="A1:AS39"/>
  <sheetViews>
    <sheetView tabSelected="1" zoomScale="80" zoomScaleNormal="80" workbookViewId="0">
      <selection activeCell="N19" sqref="N19"/>
    </sheetView>
  </sheetViews>
  <sheetFormatPr baseColWidth="10" defaultColWidth="8.7265625" defaultRowHeight="14.5" x14ac:dyDescent="0.35"/>
  <cols>
    <col min="2" max="2" width="8.1796875" customWidth="1"/>
    <col min="3" max="3" width="15.81640625" customWidth="1"/>
    <col min="4" max="4" width="13.1796875" customWidth="1"/>
    <col min="5" max="7" width="11.81640625" customWidth="1"/>
    <col min="8" max="8" width="15.453125" customWidth="1"/>
    <col min="9" max="14" width="17.54296875" customWidth="1"/>
    <col min="18" max="18" width="8.81640625" bestFit="1" customWidth="1"/>
    <col min="19" max="19" width="13.81640625" bestFit="1" customWidth="1"/>
    <col min="20" max="20" width="13.81640625" customWidth="1"/>
    <col min="21" max="21" width="13.7265625" customWidth="1"/>
    <col min="22" max="24" width="12.7265625" bestFit="1" customWidth="1"/>
    <col min="25" max="30" width="18.1796875" customWidth="1"/>
    <col min="31" max="31" width="13.26953125" customWidth="1"/>
    <col min="33" max="33" width="8.81640625" bestFit="1" customWidth="1"/>
    <col min="34" max="34" width="16.7265625" customWidth="1"/>
    <col min="35" max="35" width="12.7265625" customWidth="1"/>
    <col min="36" max="36" width="8.81640625" bestFit="1" customWidth="1"/>
    <col min="40" max="45" width="20" customWidth="1"/>
  </cols>
  <sheetData>
    <row r="1" spans="1:45" ht="60" customHeight="1" x14ac:dyDescent="0.35">
      <c r="B1" s="197" t="s">
        <v>541</v>
      </c>
      <c r="R1" s="197" t="s">
        <v>535</v>
      </c>
      <c r="AG1" s="197" t="s">
        <v>536</v>
      </c>
    </row>
    <row r="2" spans="1:45" x14ac:dyDescent="0.35">
      <c r="B2" s="19" t="s">
        <v>142</v>
      </c>
      <c r="C2" s="19" t="s">
        <v>160</v>
      </c>
      <c r="D2" s="19" t="s">
        <v>161</v>
      </c>
      <c r="E2" s="19" t="s">
        <v>162</v>
      </c>
      <c r="R2" s="19" t="s">
        <v>142</v>
      </c>
      <c r="S2" s="19" t="s">
        <v>160</v>
      </c>
      <c r="T2" s="19" t="s">
        <v>161</v>
      </c>
      <c r="U2" s="19" t="s">
        <v>162</v>
      </c>
      <c r="AG2" s="19" t="s">
        <v>142</v>
      </c>
      <c r="AH2" s="19" t="s">
        <v>160</v>
      </c>
      <c r="AI2" s="19" t="s">
        <v>161</v>
      </c>
      <c r="AJ2" s="19" t="s">
        <v>162</v>
      </c>
    </row>
    <row r="3" spans="1:45" x14ac:dyDescent="0.35">
      <c r="A3" s="234" t="s">
        <v>163</v>
      </c>
      <c r="B3" s="19">
        <v>1</v>
      </c>
      <c r="C3" s="67">
        <v>153</v>
      </c>
      <c r="D3" s="231">
        <f>AVERAGE(C3:C8)</f>
        <v>151</v>
      </c>
      <c r="E3" s="59"/>
      <c r="Q3" s="234" t="s">
        <v>163</v>
      </c>
      <c r="R3" s="19">
        <v>1</v>
      </c>
      <c r="S3" s="67"/>
      <c r="T3" s="231" t="e">
        <f>AVERAGE(S3:S7)</f>
        <v>#DIV/0!</v>
      </c>
      <c r="U3" s="59"/>
      <c r="V3">
        <v>5</v>
      </c>
      <c r="AF3" s="234" t="s">
        <v>163</v>
      </c>
      <c r="AG3" s="19">
        <v>1</v>
      </c>
      <c r="AH3" s="67">
        <v>50</v>
      </c>
      <c r="AI3" s="231">
        <f>AVERAGE(AH3:AH7)</f>
        <v>50</v>
      </c>
      <c r="AJ3" s="59">
        <v>0</v>
      </c>
    </row>
    <row r="4" spans="1:45" x14ac:dyDescent="0.35">
      <c r="A4" s="234"/>
      <c r="B4" s="19">
        <v>2</v>
      </c>
      <c r="C4" s="67">
        <v>151</v>
      </c>
      <c r="D4" s="232"/>
      <c r="E4" s="59"/>
      <c r="Q4" s="234"/>
      <c r="R4" s="19">
        <v>2</v>
      </c>
      <c r="S4" s="67"/>
      <c r="T4" s="232"/>
      <c r="U4" s="59"/>
      <c r="AF4" s="234"/>
      <c r="AG4" s="19">
        <v>2</v>
      </c>
      <c r="AH4" s="67">
        <v>50</v>
      </c>
      <c r="AI4" s="232"/>
      <c r="AJ4" s="59">
        <v>0</v>
      </c>
    </row>
    <row r="5" spans="1:45" x14ac:dyDescent="0.35">
      <c r="A5" s="234"/>
      <c r="B5" s="19">
        <v>3</v>
      </c>
      <c r="C5" s="67">
        <v>152</v>
      </c>
      <c r="D5" s="232"/>
      <c r="E5" s="59"/>
      <c r="Q5" s="234"/>
      <c r="R5" s="19">
        <v>3</v>
      </c>
      <c r="S5" s="67"/>
      <c r="T5" s="232"/>
      <c r="U5" s="59"/>
      <c r="AF5" s="234"/>
      <c r="AG5" s="19">
        <v>3</v>
      </c>
      <c r="AH5" s="67">
        <v>50</v>
      </c>
      <c r="AI5" s="232"/>
      <c r="AJ5" s="59">
        <v>0</v>
      </c>
    </row>
    <row r="6" spans="1:45" x14ac:dyDescent="0.35">
      <c r="A6" s="234"/>
      <c r="B6" s="19">
        <v>4</v>
      </c>
      <c r="C6" s="67">
        <v>152</v>
      </c>
      <c r="D6" s="232"/>
      <c r="E6" s="59"/>
      <c r="Q6" s="234"/>
      <c r="R6" s="19">
        <v>4</v>
      </c>
      <c r="S6" s="67"/>
      <c r="T6" s="232"/>
      <c r="U6" s="59"/>
      <c r="AF6" s="234"/>
      <c r="AG6" s="19">
        <v>4</v>
      </c>
      <c r="AH6" s="67">
        <v>50</v>
      </c>
      <c r="AI6" s="232"/>
      <c r="AJ6" s="59">
        <v>0</v>
      </c>
    </row>
    <row r="7" spans="1:45" x14ac:dyDescent="0.35">
      <c r="A7" s="234"/>
      <c r="B7" s="19">
        <v>5</v>
      </c>
      <c r="C7" s="67">
        <v>147</v>
      </c>
      <c r="D7" s="233"/>
      <c r="E7" s="59"/>
      <c r="Q7" s="234"/>
      <c r="R7" s="19">
        <v>5</v>
      </c>
      <c r="S7" s="67"/>
      <c r="T7" s="233"/>
      <c r="U7" s="59"/>
      <c r="AF7" s="234"/>
      <c r="AG7" s="19">
        <v>5</v>
      </c>
      <c r="AH7" s="67">
        <v>50</v>
      </c>
      <c r="AI7" s="233"/>
      <c r="AJ7" s="59">
        <v>0</v>
      </c>
    </row>
    <row r="8" spans="1:45" x14ac:dyDescent="0.35">
      <c r="F8" s="43"/>
      <c r="G8" s="43"/>
      <c r="H8" s="43"/>
      <c r="I8" s="43"/>
      <c r="J8" s="43"/>
      <c r="K8" s="43"/>
      <c r="L8" s="43"/>
      <c r="M8" s="43"/>
      <c r="N8" s="136"/>
      <c r="V8" s="43"/>
      <c r="W8" s="43"/>
      <c r="X8" s="43"/>
      <c r="Y8" s="43"/>
      <c r="Z8" s="43"/>
      <c r="AA8" s="43"/>
      <c r="AB8" s="43"/>
      <c r="AC8" s="43"/>
      <c r="AD8" s="136"/>
      <c r="AK8" s="43"/>
      <c r="AL8" s="43"/>
      <c r="AM8" s="43"/>
      <c r="AN8" s="43"/>
      <c r="AO8" s="43"/>
      <c r="AP8" s="43"/>
      <c r="AQ8" s="43"/>
      <c r="AR8" s="43"/>
      <c r="AS8" s="136"/>
    </row>
    <row r="9" spans="1:45" ht="18.5" x14ac:dyDescent="0.35">
      <c r="B9" s="65" t="s">
        <v>142</v>
      </c>
      <c r="C9" s="65" t="s">
        <v>161</v>
      </c>
      <c r="D9" s="65" t="s">
        <v>160</v>
      </c>
      <c r="E9" s="65" t="s">
        <v>162</v>
      </c>
      <c r="F9" s="65" t="s">
        <v>164</v>
      </c>
      <c r="G9" s="65" t="s">
        <v>155</v>
      </c>
      <c r="H9" s="65" t="s">
        <v>154</v>
      </c>
      <c r="I9" s="65" t="s">
        <v>165</v>
      </c>
      <c r="J9" s="65" t="s">
        <v>166</v>
      </c>
      <c r="K9" s="65" t="s">
        <v>167</v>
      </c>
      <c r="L9" s="65" t="s">
        <v>168</v>
      </c>
      <c r="M9" s="65" t="s">
        <v>169</v>
      </c>
      <c r="N9" s="65" t="s">
        <v>170</v>
      </c>
      <c r="R9" s="65" t="s">
        <v>142</v>
      </c>
      <c r="S9" s="65" t="s">
        <v>161</v>
      </c>
      <c r="T9" s="65" t="s">
        <v>160</v>
      </c>
      <c r="U9" s="65" t="s">
        <v>162</v>
      </c>
      <c r="V9" s="65" t="s">
        <v>164</v>
      </c>
      <c r="W9" s="65" t="s">
        <v>155</v>
      </c>
      <c r="X9" s="65" t="s">
        <v>154</v>
      </c>
      <c r="Y9" s="65" t="s">
        <v>171</v>
      </c>
      <c r="Z9" s="65" t="s">
        <v>166</v>
      </c>
      <c r="AA9" s="65" t="s">
        <v>167</v>
      </c>
      <c r="AB9" s="65" t="s">
        <v>168</v>
      </c>
      <c r="AC9" s="65" t="s">
        <v>169</v>
      </c>
      <c r="AD9" s="65" t="s">
        <v>170</v>
      </c>
      <c r="AG9" s="65" t="s">
        <v>142</v>
      </c>
      <c r="AH9" s="65" t="s">
        <v>161</v>
      </c>
      <c r="AI9" s="65" t="s">
        <v>160</v>
      </c>
      <c r="AJ9" s="65" t="s">
        <v>162</v>
      </c>
      <c r="AK9" s="65" t="s">
        <v>164</v>
      </c>
      <c r="AL9" s="65" t="s">
        <v>155</v>
      </c>
      <c r="AM9" s="65" t="s">
        <v>154</v>
      </c>
      <c r="AN9" s="65" t="s">
        <v>171</v>
      </c>
      <c r="AO9" s="65" t="s">
        <v>166</v>
      </c>
      <c r="AP9" s="65" t="s">
        <v>167</v>
      </c>
      <c r="AQ9" s="65" t="s">
        <v>168</v>
      </c>
      <c r="AR9" s="65" t="s">
        <v>169</v>
      </c>
      <c r="AS9" s="65" t="s">
        <v>170</v>
      </c>
    </row>
    <row r="10" spans="1:45" x14ac:dyDescent="0.35">
      <c r="A10" s="234" t="s">
        <v>172</v>
      </c>
      <c r="B10" s="19">
        <v>1</v>
      </c>
      <c r="C10" s="24">
        <f>$D$3</f>
        <v>151</v>
      </c>
      <c r="D10" s="67">
        <v>144</v>
      </c>
      <c r="E10" s="67">
        <v>9.3000000000000007</v>
      </c>
      <c r="F10" s="61">
        <f>IF((D10&lt;&gt;"")*OR(E10&lt;&gt;""),SQRT((C10-D10)*(C10-D10)+(E10*E10)),"")</f>
        <v>11.640017182117903</v>
      </c>
      <c r="G10" s="62">
        <f>IF((D10&lt;&gt;"")*OR(E10&lt;&gt;""),F10/C10,"")</f>
        <v>7.7086206504092078E-2</v>
      </c>
      <c r="H10" s="24">
        <f>D10-C10</f>
        <v>-7</v>
      </c>
      <c r="I10" s="66">
        <v>-4.2</v>
      </c>
      <c r="J10" s="66">
        <v>0.4</v>
      </c>
      <c r="K10" s="66">
        <v>-1.6</v>
      </c>
      <c r="L10" s="66">
        <v>26.6</v>
      </c>
      <c r="M10" s="66"/>
      <c r="N10" s="66">
        <v>88</v>
      </c>
      <c r="Q10" s="234" t="s">
        <v>172</v>
      </c>
      <c r="R10" s="19">
        <v>1</v>
      </c>
      <c r="S10" s="24" t="e">
        <f>$T$3</f>
        <v>#DIV/0!</v>
      </c>
      <c r="T10" s="67"/>
      <c r="U10" s="104"/>
      <c r="V10" s="61" t="str">
        <f>IF((T10&lt;&gt;"")*OR(U10&lt;&gt;""),SQRT((S10-T10)*(S10-T10)+(U10*U10)),"")</f>
        <v/>
      </c>
      <c r="W10" s="62" t="str">
        <f>IF((T10&lt;&gt;"")*OR(U10&lt;&gt;""),V10/S10,"")</f>
        <v/>
      </c>
      <c r="X10" s="24" t="e">
        <f>T10-S10</f>
        <v>#DIV/0!</v>
      </c>
      <c r="Y10" s="66"/>
      <c r="Z10" s="66"/>
      <c r="AA10" s="66"/>
      <c r="AB10" s="66"/>
      <c r="AC10" s="66"/>
      <c r="AD10" s="66"/>
      <c r="AE10" s="105"/>
      <c r="AF10" s="234" t="s">
        <v>172</v>
      </c>
      <c r="AG10" s="19">
        <v>1</v>
      </c>
      <c r="AH10" s="24">
        <f>$AI$3</f>
        <v>50</v>
      </c>
      <c r="AI10" s="67"/>
      <c r="AJ10" s="67"/>
      <c r="AK10" s="61" t="str">
        <f>IF((AI10&lt;&gt;"")*OR(AJ10&lt;&gt;""),SQRT((AH10-AI10)*(AH10-AI10)+(AJ10*AJ10)),"")</f>
        <v/>
      </c>
      <c r="AL10" s="62" t="str">
        <f>IF((AI10&lt;&gt;"")*OR(AJ10&lt;&gt;""),AK10/AH10,"")</f>
        <v/>
      </c>
      <c r="AM10" s="24">
        <f>AI10-AH10</f>
        <v>-50</v>
      </c>
      <c r="AN10" s="66"/>
      <c r="AO10" s="66"/>
      <c r="AP10" s="66"/>
      <c r="AQ10" s="66"/>
      <c r="AR10" s="66"/>
      <c r="AS10" s="66"/>
    </row>
    <row r="11" spans="1:45" x14ac:dyDescent="0.35">
      <c r="A11" s="234"/>
      <c r="B11" s="19">
        <v>2</v>
      </c>
      <c r="C11" s="24">
        <f t="shared" ref="C11:C19" si="0">$D$3</f>
        <v>151</v>
      </c>
      <c r="D11" s="67">
        <v>148</v>
      </c>
      <c r="E11" s="67">
        <v>1.7</v>
      </c>
      <c r="F11" s="61">
        <f t="shared" ref="F11:F19" si="1">IF((D11&lt;&gt;"")*OR(E11&lt;&gt;""),SQRT((C11-D11)*(C11-D11)+(E11*E11)),"")</f>
        <v>3.4481879299133338</v>
      </c>
      <c r="G11" s="62">
        <f t="shared" ref="G11:G19" si="2">IF((D11&lt;&gt;"")*OR(E11&lt;&gt;""),F11/C11,"")</f>
        <v>2.2835681655055191E-2</v>
      </c>
      <c r="H11" s="24">
        <f t="shared" ref="H11:H19" si="3">D11-C11</f>
        <v>-3</v>
      </c>
      <c r="I11" s="66">
        <v>-5.8</v>
      </c>
      <c r="J11" s="66">
        <v>-2.2000000000000002</v>
      </c>
      <c r="K11" s="66">
        <v>-0.2</v>
      </c>
      <c r="L11" s="66">
        <v>24.5</v>
      </c>
      <c r="M11" s="66"/>
      <c r="N11" s="66">
        <v>88.1</v>
      </c>
      <c r="Q11" s="234"/>
      <c r="R11" s="19">
        <v>2</v>
      </c>
      <c r="S11" s="24" t="e">
        <f t="shared" ref="S11:S19" si="4">$T$3</f>
        <v>#DIV/0!</v>
      </c>
      <c r="T11" s="67"/>
      <c r="U11" s="104"/>
      <c r="V11" s="61" t="str">
        <f>IF((T11&lt;&gt;"")*OR(U11&lt;&gt;""),SQRT((S11-T11)*(S11-T11)+(U11*U11)),"")</f>
        <v/>
      </c>
      <c r="W11" s="62" t="str">
        <f t="shared" ref="W11:W19" si="5">IF((T11&lt;&gt;"")*OR(U11&lt;&gt;""),V11/S11,"")</f>
        <v/>
      </c>
      <c r="X11" s="24" t="e">
        <f t="shared" ref="X11:X19" si="6">T11-S11</f>
        <v>#DIV/0!</v>
      </c>
      <c r="Y11" s="66"/>
      <c r="Z11" s="66"/>
      <c r="AA11" s="66"/>
      <c r="AB11" s="66"/>
      <c r="AC11" s="66"/>
      <c r="AD11" s="66"/>
      <c r="AF11" s="234"/>
      <c r="AG11" s="19">
        <v>2</v>
      </c>
      <c r="AH11" s="24">
        <f t="shared" ref="AH11:AH14" si="7">$AI$3</f>
        <v>50</v>
      </c>
      <c r="AI11" s="67"/>
      <c r="AJ11" s="67"/>
      <c r="AK11" s="61" t="str">
        <f>IF((AI11&lt;&gt;"")*OR(AJ11&lt;&gt;""),SQRT((AH11-AI11)*(AH11-AI11)+(AJ11*AJ11)),"")</f>
        <v/>
      </c>
      <c r="AL11" s="62" t="str">
        <f t="shared" ref="AL11:AL14" si="8">IF((AI11&lt;&gt;"")*OR(AJ11&lt;&gt;""),AK11/AH11,"")</f>
        <v/>
      </c>
      <c r="AM11" s="24">
        <f t="shared" ref="AM11:AM14" si="9">AI11-AH11</f>
        <v>-50</v>
      </c>
      <c r="AN11" s="66"/>
      <c r="AO11" s="66"/>
      <c r="AP11" s="66"/>
      <c r="AQ11" s="66"/>
      <c r="AR11" s="66"/>
      <c r="AS11" s="66"/>
    </row>
    <row r="12" spans="1:45" x14ac:dyDescent="0.35">
      <c r="A12" s="234"/>
      <c r="B12" s="19">
        <v>3</v>
      </c>
      <c r="C12" s="24">
        <f t="shared" si="0"/>
        <v>151</v>
      </c>
      <c r="D12" s="67">
        <v>146.4</v>
      </c>
      <c r="E12" s="67">
        <v>4.0999999999999996</v>
      </c>
      <c r="F12" s="61">
        <f t="shared" si="1"/>
        <v>6.1619802012015539</v>
      </c>
      <c r="G12" s="62">
        <f t="shared" si="2"/>
        <v>4.0807815901997044E-2</v>
      </c>
      <c r="H12" s="24">
        <f t="shared" si="3"/>
        <v>-4.5999999999999943</v>
      </c>
      <c r="I12" s="66">
        <v>-4.2</v>
      </c>
      <c r="J12" s="66">
        <v>-0.8</v>
      </c>
      <c r="K12" s="66">
        <v>-2.4</v>
      </c>
      <c r="L12" s="66">
        <v>26.2</v>
      </c>
      <c r="M12" s="66"/>
      <c r="N12" s="66">
        <v>86.6</v>
      </c>
      <c r="Q12" s="234"/>
      <c r="R12" s="19">
        <v>3</v>
      </c>
      <c r="S12" s="24" t="e">
        <f t="shared" si="4"/>
        <v>#DIV/0!</v>
      </c>
      <c r="T12" s="67"/>
      <c r="U12" s="104"/>
      <c r="V12" s="61" t="str">
        <f t="shared" ref="V12:V19" si="10">IF((T12&lt;&gt;"")*OR(U12&lt;&gt;""),SQRT((S12-T12)*(S12-T12)+(U12*U12)),"")</f>
        <v/>
      </c>
      <c r="W12" s="62" t="str">
        <f t="shared" si="5"/>
        <v/>
      </c>
      <c r="X12" s="24" t="e">
        <f t="shared" si="6"/>
        <v>#DIV/0!</v>
      </c>
      <c r="Y12" s="66"/>
      <c r="Z12" s="66"/>
      <c r="AA12" s="66"/>
      <c r="AB12" s="66"/>
      <c r="AC12" s="66"/>
      <c r="AD12" s="66"/>
      <c r="AF12" s="234"/>
      <c r="AG12" s="19">
        <v>3</v>
      </c>
      <c r="AH12" s="24">
        <f t="shared" si="7"/>
        <v>50</v>
      </c>
      <c r="AI12" s="67"/>
      <c r="AJ12" s="67"/>
      <c r="AK12" s="61" t="str">
        <f>IF((AI12&lt;&gt;"")*OR(AJ12&lt;&gt;""),SQRT((AH12-AI12)*(AH12-AI12)+(AJ12*AJ12)),"")</f>
        <v/>
      </c>
      <c r="AL12" s="62" t="str">
        <f t="shared" si="8"/>
        <v/>
      </c>
      <c r="AM12" s="24">
        <f t="shared" si="9"/>
        <v>-50</v>
      </c>
      <c r="AN12" s="66"/>
      <c r="AO12" s="66"/>
      <c r="AP12" s="66"/>
      <c r="AQ12" s="66"/>
      <c r="AR12" s="66"/>
      <c r="AS12" s="66"/>
    </row>
    <row r="13" spans="1:45" x14ac:dyDescent="0.35">
      <c r="A13" s="234"/>
      <c r="B13" s="19">
        <v>4</v>
      </c>
      <c r="C13" s="24">
        <f t="shared" si="0"/>
        <v>151</v>
      </c>
      <c r="D13" s="67">
        <v>151</v>
      </c>
      <c r="E13" s="67">
        <v>5.2</v>
      </c>
      <c r="F13" s="61">
        <f t="shared" si="1"/>
        <v>5.2</v>
      </c>
      <c r="G13" s="62">
        <f t="shared" si="2"/>
        <v>3.443708609271523E-2</v>
      </c>
      <c r="H13" s="24">
        <f t="shared" si="3"/>
        <v>0</v>
      </c>
      <c r="I13" s="66">
        <v>-5.8</v>
      </c>
      <c r="J13" s="66">
        <v>-1.6</v>
      </c>
      <c r="K13" s="66">
        <v>-1.8</v>
      </c>
      <c r="L13" s="66">
        <v>24.1</v>
      </c>
      <c r="M13" s="66"/>
      <c r="N13" s="66">
        <v>87.5</v>
      </c>
      <c r="Q13" s="234"/>
      <c r="R13" s="19">
        <v>4</v>
      </c>
      <c r="S13" s="24" t="e">
        <f t="shared" si="4"/>
        <v>#DIV/0!</v>
      </c>
      <c r="T13" s="67"/>
      <c r="U13" s="104"/>
      <c r="V13" s="61" t="str">
        <f t="shared" si="10"/>
        <v/>
      </c>
      <c r="W13" s="62" t="str">
        <f t="shared" si="5"/>
        <v/>
      </c>
      <c r="X13" s="24" t="e">
        <f t="shared" si="6"/>
        <v>#DIV/0!</v>
      </c>
      <c r="Y13" s="66"/>
      <c r="Z13" s="66"/>
      <c r="AA13" s="66"/>
      <c r="AB13" s="66"/>
      <c r="AC13" s="66"/>
      <c r="AD13" s="66"/>
      <c r="AF13" s="234"/>
      <c r="AG13" s="19">
        <v>4</v>
      </c>
      <c r="AH13" s="24">
        <f t="shared" si="7"/>
        <v>50</v>
      </c>
      <c r="AI13" s="67"/>
      <c r="AJ13" s="67"/>
      <c r="AK13" s="61" t="str">
        <f>IF((AI13&lt;&gt;"")*OR(AJ13&lt;&gt;""),SQRT((AH13-AI13)*(AH13-AI13)+(AJ13*AJ13)),"")</f>
        <v/>
      </c>
      <c r="AL13" s="62" t="str">
        <f t="shared" si="8"/>
        <v/>
      </c>
      <c r="AM13" s="24">
        <f t="shared" si="9"/>
        <v>-50</v>
      </c>
      <c r="AN13" s="66"/>
      <c r="AO13" s="66"/>
      <c r="AP13" s="66"/>
      <c r="AQ13" s="66"/>
      <c r="AR13" s="66"/>
      <c r="AS13" s="66"/>
    </row>
    <row r="14" spans="1:45" x14ac:dyDescent="0.35">
      <c r="A14" s="234"/>
      <c r="B14" s="19">
        <v>5</v>
      </c>
      <c r="C14" s="24">
        <f t="shared" si="0"/>
        <v>151</v>
      </c>
      <c r="D14" s="67">
        <v>152</v>
      </c>
      <c r="E14" s="67">
        <v>3.6</v>
      </c>
      <c r="F14" s="61">
        <f t="shared" si="1"/>
        <v>3.7363083384538811</v>
      </c>
      <c r="G14" s="62">
        <f t="shared" si="2"/>
        <v>2.4743763830820404E-2</v>
      </c>
      <c r="H14" s="24">
        <f t="shared" si="3"/>
        <v>1</v>
      </c>
      <c r="I14" s="66">
        <v>-4.8</v>
      </c>
      <c r="J14" s="66">
        <v>-1.4</v>
      </c>
      <c r="K14" s="66">
        <v>-1.8</v>
      </c>
      <c r="L14" s="66">
        <v>24.9</v>
      </c>
      <c r="M14" s="66"/>
      <c r="N14" s="66">
        <v>86.3</v>
      </c>
      <c r="Q14" s="234"/>
      <c r="R14" s="19">
        <v>5</v>
      </c>
      <c r="S14" s="24" t="e">
        <f t="shared" si="4"/>
        <v>#DIV/0!</v>
      </c>
      <c r="T14" s="67"/>
      <c r="U14" s="104"/>
      <c r="V14" s="61" t="str">
        <f t="shared" si="10"/>
        <v/>
      </c>
      <c r="W14" s="62" t="str">
        <f t="shared" si="5"/>
        <v/>
      </c>
      <c r="X14" s="24" t="e">
        <f t="shared" si="6"/>
        <v>#DIV/0!</v>
      </c>
      <c r="Y14" s="66"/>
      <c r="Z14" s="66"/>
      <c r="AA14" s="66"/>
      <c r="AB14" s="66"/>
      <c r="AC14" s="66"/>
      <c r="AD14" s="66"/>
      <c r="AF14" s="234"/>
      <c r="AG14" s="19">
        <v>5</v>
      </c>
      <c r="AH14" s="24">
        <f t="shared" si="7"/>
        <v>50</v>
      </c>
      <c r="AI14" s="67"/>
      <c r="AJ14" s="67"/>
      <c r="AK14" s="61" t="str">
        <f>IF((AI14&lt;&gt;"")*OR(AJ14&lt;&gt;""),SQRT((AH14-AI14)*(AH14-AI14)+(AJ14*AJ14)),"")</f>
        <v/>
      </c>
      <c r="AL14" s="62" t="str">
        <f t="shared" si="8"/>
        <v/>
      </c>
      <c r="AM14" s="24">
        <f t="shared" si="9"/>
        <v>-50</v>
      </c>
      <c r="AN14" s="66"/>
      <c r="AO14" s="66"/>
      <c r="AP14" s="66"/>
      <c r="AQ14" s="66"/>
      <c r="AR14" s="66"/>
      <c r="AS14" s="66"/>
    </row>
    <row r="15" spans="1:45" x14ac:dyDescent="0.35">
      <c r="B15" s="19">
        <v>6</v>
      </c>
      <c r="C15" s="24">
        <f t="shared" si="0"/>
        <v>151</v>
      </c>
      <c r="D15" s="67">
        <v>148</v>
      </c>
      <c r="E15" s="67">
        <v>2.8</v>
      </c>
      <c r="F15" s="61">
        <f t="shared" si="1"/>
        <v>4.1036569057366385</v>
      </c>
      <c r="G15" s="62">
        <f t="shared" si="2"/>
        <v>2.7176535799580386E-2</v>
      </c>
      <c r="H15" s="24">
        <f t="shared" si="3"/>
        <v>-3</v>
      </c>
      <c r="I15" s="66">
        <v>-5.2</v>
      </c>
      <c r="J15" s="66">
        <v>-1.7</v>
      </c>
      <c r="K15" s="66">
        <v>-0.6</v>
      </c>
      <c r="L15" s="66">
        <v>25.2</v>
      </c>
      <c r="M15" s="66"/>
      <c r="N15" s="66">
        <v>86.1</v>
      </c>
      <c r="R15" s="19">
        <v>6</v>
      </c>
      <c r="S15" s="24" t="e">
        <f t="shared" si="4"/>
        <v>#DIV/0!</v>
      </c>
      <c r="T15" s="67"/>
      <c r="U15" s="104"/>
      <c r="V15" s="61" t="str">
        <f t="shared" si="10"/>
        <v/>
      </c>
      <c r="W15" s="62" t="str">
        <f t="shared" si="5"/>
        <v/>
      </c>
      <c r="X15" s="24" t="e">
        <f t="shared" si="6"/>
        <v>#DIV/0!</v>
      </c>
      <c r="Y15" s="66"/>
      <c r="Z15" s="66"/>
      <c r="AA15" s="66"/>
      <c r="AB15" s="66"/>
      <c r="AC15" s="66"/>
      <c r="AD15" s="66"/>
      <c r="AG15" s="19"/>
      <c r="AH15" s="19"/>
      <c r="AI15" s="19"/>
      <c r="AJ15" s="19"/>
      <c r="AK15" s="63" t="e">
        <f>AVERAGE(AK10:AK14)</f>
        <v>#DIV/0!</v>
      </c>
      <c r="AL15" s="64" t="e">
        <f t="shared" ref="AL15" si="11">AVERAGE(AL10:AL14)</f>
        <v>#DIV/0!</v>
      </c>
      <c r="AM15" s="63">
        <f>MEDIAN(AM10:AM14)</f>
        <v>-50</v>
      </c>
      <c r="AN15" s="63" t="e">
        <f t="shared" ref="AN15" si="12">AVERAGE(AN10:AN14)</f>
        <v>#DIV/0!</v>
      </c>
      <c r="AO15" s="63" t="e">
        <f t="shared" ref="AO15" si="13">AVERAGE(AO10:AO14)</f>
        <v>#DIV/0!</v>
      </c>
      <c r="AP15" s="63" t="e">
        <f t="shared" ref="AP15:AQ15" si="14">AVERAGE(AP10:AP14)</f>
        <v>#DIV/0!</v>
      </c>
      <c r="AQ15" s="63" t="e">
        <f t="shared" si="14"/>
        <v>#DIV/0!</v>
      </c>
      <c r="AR15" s="63" t="e">
        <f t="shared" ref="AR15" si="15">AVERAGE(AR10:AR14)</f>
        <v>#DIV/0!</v>
      </c>
      <c r="AS15" s="63" t="e">
        <f t="shared" ref="AS15" si="16">AVERAGE(AS10:AS14)</f>
        <v>#DIV/0!</v>
      </c>
    </row>
    <row r="16" spans="1:45" x14ac:dyDescent="0.35">
      <c r="B16" s="19">
        <v>7</v>
      </c>
      <c r="C16" s="24">
        <f t="shared" si="0"/>
        <v>151</v>
      </c>
      <c r="D16" s="67">
        <v>152</v>
      </c>
      <c r="E16" s="67">
        <v>0.6</v>
      </c>
      <c r="F16" s="61">
        <f t="shared" si="1"/>
        <v>1.16619037896906</v>
      </c>
      <c r="G16" s="62">
        <f t="shared" si="2"/>
        <v>7.723115092510331E-3</v>
      </c>
      <c r="H16" s="24">
        <f t="shared" si="3"/>
        <v>1</v>
      </c>
      <c r="I16" s="66">
        <v>-4.2</v>
      </c>
      <c r="J16" s="66">
        <v>-1.8</v>
      </c>
      <c r="K16" s="66">
        <v>-1.4</v>
      </c>
      <c r="L16" s="66">
        <v>24.8</v>
      </c>
      <c r="M16" s="66"/>
      <c r="N16" s="66">
        <v>86.8</v>
      </c>
      <c r="R16" s="19">
        <v>7</v>
      </c>
      <c r="S16" s="24" t="e">
        <f t="shared" si="4"/>
        <v>#DIV/0!</v>
      </c>
      <c r="T16" s="67"/>
      <c r="U16" s="104"/>
      <c r="V16" s="61" t="str">
        <f t="shared" si="10"/>
        <v/>
      </c>
      <c r="W16" s="62" t="str">
        <f t="shared" si="5"/>
        <v/>
      </c>
      <c r="X16" s="24" t="e">
        <f t="shared" si="6"/>
        <v>#DIV/0!</v>
      </c>
      <c r="Y16" s="66"/>
      <c r="Z16" s="66"/>
      <c r="AA16" s="66"/>
      <c r="AB16" s="66"/>
      <c r="AC16" s="66"/>
      <c r="AD16" s="66"/>
    </row>
    <row r="17" spans="2:30" x14ac:dyDescent="0.35">
      <c r="B17" s="19">
        <v>8</v>
      </c>
      <c r="C17" s="24">
        <f t="shared" si="0"/>
        <v>151</v>
      </c>
      <c r="D17" s="67">
        <v>150</v>
      </c>
      <c r="E17" s="67">
        <v>5.7</v>
      </c>
      <c r="F17" s="61">
        <f t="shared" si="1"/>
        <v>5.7870545184921145</v>
      </c>
      <c r="G17" s="62">
        <f t="shared" si="2"/>
        <v>3.8324864360874927E-2</v>
      </c>
      <c r="H17" s="24">
        <f t="shared" si="3"/>
        <v>-1</v>
      </c>
      <c r="I17" s="66">
        <v>-5.6</v>
      </c>
      <c r="J17" s="66">
        <v>-1.2</v>
      </c>
      <c r="K17" s="66">
        <v>-1</v>
      </c>
      <c r="L17" s="66">
        <v>25.4</v>
      </c>
      <c r="M17" s="66"/>
      <c r="N17" s="66">
        <v>86.9</v>
      </c>
      <c r="R17" s="19">
        <v>8</v>
      </c>
      <c r="S17" s="24" t="e">
        <f t="shared" si="4"/>
        <v>#DIV/0!</v>
      </c>
      <c r="T17" s="67"/>
      <c r="U17" s="104"/>
      <c r="V17" s="61" t="str">
        <f t="shared" si="10"/>
        <v/>
      </c>
      <c r="W17" s="62" t="str">
        <f t="shared" si="5"/>
        <v/>
      </c>
      <c r="X17" s="24" t="e">
        <f t="shared" si="6"/>
        <v>#DIV/0!</v>
      </c>
      <c r="Y17" s="66"/>
      <c r="Z17" s="66"/>
      <c r="AA17" s="66"/>
      <c r="AB17" s="66"/>
      <c r="AC17" s="66"/>
      <c r="AD17" s="66"/>
    </row>
    <row r="18" spans="2:30" x14ac:dyDescent="0.35">
      <c r="B18" s="19">
        <v>9</v>
      </c>
      <c r="C18" s="24">
        <f t="shared" si="0"/>
        <v>151</v>
      </c>
      <c r="D18" s="67">
        <v>154</v>
      </c>
      <c r="E18" s="67">
        <v>0.1</v>
      </c>
      <c r="F18" s="61">
        <f t="shared" si="1"/>
        <v>3.0016662039607267</v>
      </c>
      <c r="G18" s="62">
        <f t="shared" si="2"/>
        <v>1.9878584132190243E-2</v>
      </c>
      <c r="H18" s="24">
        <f t="shared" si="3"/>
        <v>3</v>
      </c>
      <c r="I18" s="66">
        <v>-4</v>
      </c>
      <c r="J18" s="66">
        <v>-1.8</v>
      </c>
      <c r="K18" s="66">
        <v>-3</v>
      </c>
      <c r="L18" s="66">
        <v>24.1</v>
      </c>
      <c r="M18" s="66"/>
      <c r="N18" s="66">
        <v>87.4</v>
      </c>
      <c r="R18" s="19">
        <v>9</v>
      </c>
      <c r="S18" s="24" t="e">
        <f t="shared" si="4"/>
        <v>#DIV/0!</v>
      </c>
      <c r="T18" s="67"/>
      <c r="U18" s="104"/>
      <c r="V18" s="61" t="str">
        <f t="shared" si="10"/>
        <v/>
      </c>
      <c r="W18" s="62" t="str">
        <f t="shared" si="5"/>
        <v/>
      </c>
      <c r="X18" s="24" t="e">
        <f t="shared" si="6"/>
        <v>#DIV/0!</v>
      </c>
      <c r="Y18" s="66"/>
      <c r="Z18" s="66"/>
      <c r="AA18" s="66"/>
      <c r="AB18" s="66"/>
      <c r="AC18" s="66"/>
      <c r="AD18" s="66"/>
    </row>
    <row r="19" spans="2:30" x14ac:dyDescent="0.35">
      <c r="B19" s="19">
        <v>10</v>
      </c>
      <c r="C19" s="24">
        <f t="shared" si="0"/>
        <v>151</v>
      </c>
      <c r="D19" s="67">
        <v>149</v>
      </c>
      <c r="E19" s="67">
        <v>0.6</v>
      </c>
      <c r="F19" s="61">
        <f t="shared" si="1"/>
        <v>2.0880613017821101</v>
      </c>
      <c r="G19" s="62">
        <f t="shared" si="2"/>
        <v>1.3828220541603379E-2</v>
      </c>
      <c r="H19" s="24">
        <f t="shared" si="3"/>
        <v>-2</v>
      </c>
      <c r="I19" s="66">
        <v>-5</v>
      </c>
      <c r="J19" s="66">
        <v>-2.1</v>
      </c>
      <c r="K19" s="66">
        <v>-1.8</v>
      </c>
      <c r="L19" s="66">
        <v>24.8</v>
      </c>
      <c r="M19" s="66"/>
      <c r="N19" s="66">
        <v>86.8</v>
      </c>
      <c r="R19" s="19">
        <v>10</v>
      </c>
      <c r="S19" s="24" t="e">
        <f t="shared" si="4"/>
        <v>#DIV/0!</v>
      </c>
      <c r="T19" s="67"/>
      <c r="U19" s="104"/>
      <c r="V19" s="61" t="str">
        <f t="shared" si="10"/>
        <v/>
      </c>
      <c r="W19" s="62" t="str">
        <f t="shared" si="5"/>
        <v/>
      </c>
      <c r="X19" s="24" t="e">
        <f t="shared" si="6"/>
        <v>#DIV/0!</v>
      </c>
      <c r="Y19" s="66"/>
      <c r="Z19" s="66"/>
      <c r="AA19" s="66"/>
      <c r="AB19" s="66"/>
      <c r="AC19" s="66"/>
      <c r="AD19" s="66"/>
    </row>
    <row r="20" spans="2:30" x14ac:dyDescent="0.35">
      <c r="B20" s="19"/>
      <c r="C20" s="24"/>
      <c r="D20" s="237" t="s">
        <v>173</v>
      </c>
      <c r="E20" s="238"/>
      <c r="F20" s="63">
        <f>MEDIAN(F10:F19)</f>
        <v>3.9199826220952598</v>
      </c>
      <c r="G20" s="63">
        <f>MEDIAN(G10:G19)</f>
        <v>2.5960149815200395E-2</v>
      </c>
      <c r="H20" s="63">
        <f>MEDIAN(H10:H19)</f>
        <v>-1.5</v>
      </c>
      <c r="I20" s="63">
        <f t="shared" ref="I20" si="17">MEDIAN(I10:I19)</f>
        <v>-4.9000000000000004</v>
      </c>
      <c r="J20" s="63">
        <f t="shared" ref="J20" si="18">MEDIAN(J10:J19)</f>
        <v>-1.65</v>
      </c>
      <c r="K20" s="63">
        <f t="shared" ref="K20:L20" si="19">MEDIAN(K10:K19)</f>
        <v>-1.7000000000000002</v>
      </c>
      <c r="L20" s="63">
        <f t="shared" si="19"/>
        <v>24.85</v>
      </c>
      <c r="M20" s="63" t="e">
        <f t="shared" ref="M20" si="20">MEDIAN(M10:M19)</f>
        <v>#NUM!</v>
      </c>
      <c r="N20" s="63">
        <f t="shared" ref="N20" si="21">MEDIAN(N10:N19)</f>
        <v>86.85</v>
      </c>
      <c r="R20" s="19"/>
      <c r="S20" s="137"/>
      <c r="T20" s="235" t="s">
        <v>173</v>
      </c>
      <c r="U20" s="236"/>
      <c r="V20" s="63" t="e">
        <f>MEDIAN(V10:V19)</f>
        <v>#NUM!</v>
      </c>
      <c r="W20" s="63" t="e">
        <f>MEDIAN(W10:W19)</f>
        <v>#NUM!</v>
      </c>
      <c r="X20" s="63"/>
      <c r="Y20" s="63" t="e">
        <f t="shared" ref="Y20:AD20" si="22">MEDIAN(Y10:Y19)</f>
        <v>#NUM!</v>
      </c>
      <c r="Z20" s="63" t="e">
        <f t="shared" si="22"/>
        <v>#NUM!</v>
      </c>
      <c r="AA20" s="63" t="e">
        <f t="shared" si="22"/>
        <v>#NUM!</v>
      </c>
      <c r="AB20" s="63" t="e">
        <f t="shared" si="22"/>
        <v>#NUM!</v>
      </c>
      <c r="AC20" s="63" t="e">
        <f t="shared" si="22"/>
        <v>#NUM!</v>
      </c>
      <c r="AD20" s="63" t="e">
        <f t="shared" si="22"/>
        <v>#NUM!</v>
      </c>
    </row>
    <row r="21" spans="2:30" x14ac:dyDescent="0.35">
      <c r="B21" s="19"/>
      <c r="C21" s="19"/>
      <c r="D21" s="237" t="s">
        <v>174</v>
      </c>
      <c r="E21" s="238"/>
      <c r="F21" s="63">
        <f>AVERAGE(F10:F19)</f>
        <v>4.6333122960627318</v>
      </c>
      <c r="G21" s="64">
        <f>AVERAGE(G10:G19)</f>
        <v>3.0684187391143924E-2</v>
      </c>
      <c r="H21" s="63">
        <f>MEDIAN(H10:H19)</f>
        <v>-1.5</v>
      </c>
      <c r="I21" s="63">
        <f t="shared" ref="I21:N21" si="23">AVERAGE(I10:I19)</f>
        <v>-4.8800000000000008</v>
      </c>
      <c r="J21" s="63">
        <f t="shared" si="23"/>
        <v>-1.4200000000000002</v>
      </c>
      <c r="K21" s="63">
        <f t="shared" si="23"/>
        <v>-1.56</v>
      </c>
      <c r="L21" s="63">
        <f t="shared" si="23"/>
        <v>25.060000000000002</v>
      </c>
      <c r="M21" s="63" t="e">
        <f t="shared" si="23"/>
        <v>#DIV/0!</v>
      </c>
      <c r="N21" s="63">
        <f t="shared" si="23"/>
        <v>87.049999999999983</v>
      </c>
      <c r="R21" s="19"/>
      <c r="S21" s="19"/>
      <c r="T21" s="237" t="s">
        <v>174</v>
      </c>
      <c r="U21" s="238"/>
      <c r="V21" s="63" t="e">
        <f>AVERAGE(V10:V20)</f>
        <v>#NUM!</v>
      </c>
      <c r="W21" s="64" t="e">
        <f>AVERAGE(W10:W19)</f>
        <v>#DIV/0!</v>
      </c>
      <c r="X21" s="63" t="e">
        <f>MEDIAN(X10:X19)</f>
        <v>#DIV/0!</v>
      </c>
      <c r="Y21" s="63" t="e">
        <f t="shared" ref="Y21:AD21" si="24">AVERAGE(Y10:Y19)</f>
        <v>#DIV/0!</v>
      </c>
      <c r="Z21" s="63" t="e">
        <f t="shared" si="24"/>
        <v>#DIV/0!</v>
      </c>
      <c r="AA21" s="63" t="e">
        <f t="shared" si="24"/>
        <v>#DIV/0!</v>
      </c>
      <c r="AB21" s="63" t="e">
        <f t="shared" si="24"/>
        <v>#DIV/0!</v>
      </c>
      <c r="AC21" s="63" t="e">
        <f t="shared" si="24"/>
        <v>#DIV/0!</v>
      </c>
      <c r="AD21" s="63" t="e">
        <f t="shared" si="24"/>
        <v>#DIV/0!</v>
      </c>
    </row>
    <row r="39" spans="3:3" x14ac:dyDescent="0.35">
      <c r="C39" s="87"/>
    </row>
  </sheetData>
  <mergeCells count="13">
    <mergeCell ref="T20:U20"/>
    <mergeCell ref="T21:U21"/>
    <mergeCell ref="D20:E20"/>
    <mergeCell ref="D21:E21"/>
    <mergeCell ref="AF3:AF7"/>
    <mergeCell ref="AI3:AI7"/>
    <mergeCell ref="AF10:AF14"/>
    <mergeCell ref="A3:A7"/>
    <mergeCell ref="A10:A14"/>
    <mergeCell ref="D3:D7"/>
    <mergeCell ref="Q3:Q7"/>
    <mergeCell ref="T3:T7"/>
    <mergeCell ref="Q10:Q1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B132C-C947-476A-898A-5C07160FAEF4}">
  <dimension ref="A1:Q106"/>
  <sheetViews>
    <sheetView zoomScale="80" zoomScaleNormal="80" workbookViewId="0">
      <selection activeCell="T27" sqref="T27"/>
    </sheetView>
  </sheetViews>
  <sheetFormatPr baseColWidth="10" defaultColWidth="8.7265625" defaultRowHeight="14.5" x14ac:dyDescent="0.35"/>
  <cols>
    <col min="1" max="1" width="34.453125" style="76" customWidth="1"/>
    <col min="2" max="2" width="17.7265625" customWidth="1"/>
    <col min="3" max="3" width="16.1796875" customWidth="1"/>
    <col min="4" max="4" width="18.81640625" customWidth="1"/>
    <col min="5" max="7" width="16.1796875" customWidth="1"/>
    <col min="8" max="8" width="4.26953125" customWidth="1"/>
    <col min="9" max="9" width="34.453125" style="76" customWidth="1"/>
    <col min="10" max="15" width="18.7265625" customWidth="1"/>
    <col min="16" max="19" width="6.1796875" customWidth="1"/>
    <col min="20" max="20" width="6.26953125" customWidth="1"/>
  </cols>
  <sheetData>
    <row r="1" spans="1:15" ht="18.5" x14ac:dyDescent="0.35">
      <c r="A1" s="200" t="s">
        <v>152</v>
      </c>
      <c r="B1" s="26"/>
      <c r="C1" s="26"/>
      <c r="D1" s="26"/>
      <c r="E1" s="26"/>
      <c r="F1" s="26"/>
      <c r="G1" s="22"/>
      <c r="I1" s="200" t="s">
        <v>152</v>
      </c>
      <c r="J1" s="26"/>
      <c r="K1" s="26"/>
      <c r="L1" s="26"/>
      <c r="M1" s="26"/>
      <c r="N1" s="26"/>
      <c r="O1" s="22"/>
    </row>
    <row r="2" spans="1:15" ht="18.5" x14ac:dyDescent="0.35">
      <c r="A2" s="204"/>
      <c r="B2" s="27"/>
      <c r="C2" s="27"/>
      <c r="D2" s="27"/>
      <c r="E2" s="27"/>
      <c r="F2" s="27"/>
      <c r="G2" s="28"/>
      <c r="I2" s="204"/>
      <c r="J2" s="27"/>
      <c r="K2" s="27"/>
      <c r="L2" s="27"/>
      <c r="M2" s="27"/>
      <c r="N2" s="27"/>
      <c r="O2" s="28"/>
    </row>
    <row r="3" spans="1:15" ht="18.5" x14ac:dyDescent="0.35">
      <c r="A3" s="201" t="s">
        <v>175</v>
      </c>
      <c r="B3" s="19" t="s">
        <v>176</v>
      </c>
      <c r="C3" s="19" t="s">
        <v>177</v>
      </c>
      <c r="D3" s="19" t="s">
        <v>178</v>
      </c>
      <c r="E3" s="19" t="s">
        <v>179</v>
      </c>
      <c r="F3" s="109"/>
      <c r="G3" s="144" t="s">
        <v>180</v>
      </c>
      <c r="I3" s="201" t="s">
        <v>175</v>
      </c>
      <c r="J3" s="19" t="s">
        <v>176</v>
      </c>
      <c r="K3" s="19" t="s">
        <v>177</v>
      </c>
      <c r="L3" s="19" t="s">
        <v>178</v>
      </c>
      <c r="M3" s="19" t="s">
        <v>179</v>
      </c>
      <c r="N3" s="109"/>
      <c r="O3" s="29" t="s">
        <v>180</v>
      </c>
    </row>
    <row r="4" spans="1:15" ht="18.5" x14ac:dyDescent="0.35">
      <c r="A4" s="201"/>
      <c r="B4" s="14"/>
      <c r="C4" s="128"/>
      <c r="D4" s="14"/>
      <c r="E4" s="14"/>
      <c r="F4" s="113"/>
      <c r="G4" s="30"/>
      <c r="I4" s="201"/>
      <c r="J4" s="14"/>
      <c r="K4" s="14"/>
      <c r="L4" s="14"/>
      <c r="M4" s="14"/>
      <c r="N4" s="113"/>
      <c r="O4" s="30"/>
    </row>
    <row r="5" spans="1:15" ht="18.5" x14ac:dyDescent="0.35">
      <c r="A5" s="201"/>
      <c r="B5" s="27"/>
      <c r="C5" s="27"/>
      <c r="D5" s="27"/>
      <c r="E5" s="27"/>
      <c r="F5" s="27"/>
      <c r="G5" s="28"/>
      <c r="I5" s="201"/>
      <c r="J5" s="27"/>
      <c r="K5" s="27"/>
      <c r="L5" s="27"/>
      <c r="M5" s="27"/>
      <c r="N5" s="27"/>
      <c r="O5" s="28"/>
    </row>
    <row r="6" spans="1:15" ht="68.25" customHeight="1" x14ac:dyDescent="0.35">
      <c r="A6" s="202" t="s">
        <v>181</v>
      </c>
      <c r="B6" s="253"/>
      <c r="C6" s="253"/>
      <c r="D6" s="253"/>
      <c r="E6" s="253"/>
      <c r="F6" s="254"/>
      <c r="G6" s="255"/>
      <c r="I6" s="202" t="s">
        <v>181</v>
      </c>
      <c r="J6" s="253"/>
      <c r="K6" s="253"/>
      <c r="L6" s="253"/>
      <c r="M6" s="253"/>
      <c r="N6" s="254"/>
      <c r="O6" s="255"/>
    </row>
    <row r="7" spans="1:15" ht="18.5" x14ac:dyDescent="0.35">
      <c r="A7" s="201"/>
      <c r="B7" s="44"/>
      <c r="C7" s="44"/>
      <c r="D7" s="44"/>
      <c r="E7" s="44"/>
      <c r="F7" s="44"/>
      <c r="G7" s="45"/>
      <c r="I7" s="201"/>
      <c r="J7" s="44"/>
      <c r="K7" s="44"/>
      <c r="L7" s="44"/>
      <c r="M7" s="44"/>
      <c r="N7" s="44"/>
      <c r="O7" s="45"/>
    </row>
    <row r="8" spans="1:15" x14ac:dyDescent="0.35">
      <c r="A8" s="239" t="s">
        <v>182</v>
      </c>
      <c r="B8" s="242" t="s">
        <v>183</v>
      </c>
      <c r="C8" s="242"/>
      <c r="D8" s="242"/>
      <c r="E8" s="242"/>
      <c r="F8" s="243"/>
      <c r="G8" s="244"/>
      <c r="I8" s="239" t="s">
        <v>182</v>
      </c>
      <c r="J8" s="242" t="s">
        <v>183</v>
      </c>
      <c r="K8" s="242"/>
      <c r="L8" s="242"/>
      <c r="M8" s="242"/>
      <c r="N8" s="243"/>
      <c r="O8" s="244"/>
    </row>
    <row r="9" spans="1:15" ht="18.5" x14ac:dyDescent="0.35">
      <c r="A9" s="239"/>
      <c r="B9" s="16" t="s">
        <v>154</v>
      </c>
      <c r="C9" s="16" t="s">
        <v>184</v>
      </c>
      <c r="D9" s="16" t="s">
        <v>185</v>
      </c>
      <c r="E9" s="16" t="s">
        <v>186</v>
      </c>
      <c r="F9" s="65" t="s">
        <v>187</v>
      </c>
      <c r="G9" s="31" t="s">
        <v>188</v>
      </c>
      <c r="I9" s="239"/>
      <c r="J9" s="16" t="s">
        <v>154</v>
      </c>
      <c r="K9" s="16" t="s">
        <v>184</v>
      </c>
      <c r="L9" s="16" t="s">
        <v>185</v>
      </c>
      <c r="M9" s="16" t="s">
        <v>186</v>
      </c>
      <c r="N9" s="65" t="s">
        <v>187</v>
      </c>
      <c r="O9" s="31" t="s">
        <v>188</v>
      </c>
    </row>
    <row r="10" spans="1:15" x14ac:dyDescent="0.35">
      <c r="A10" s="239"/>
      <c r="B10" s="17" t="s">
        <v>189</v>
      </c>
      <c r="C10" s="17" t="s">
        <v>190</v>
      </c>
      <c r="D10" s="18" t="s">
        <v>191</v>
      </c>
      <c r="E10" s="17" t="s">
        <v>190</v>
      </c>
      <c r="F10" s="17" t="s">
        <v>190</v>
      </c>
      <c r="G10" s="32" t="s">
        <v>192</v>
      </c>
      <c r="I10" s="239"/>
      <c r="J10" s="17" t="s">
        <v>189</v>
      </c>
      <c r="K10" s="17" t="s">
        <v>190</v>
      </c>
      <c r="L10" s="18" t="s">
        <v>191</v>
      </c>
      <c r="M10" s="17" t="s">
        <v>190</v>
      </c>
      <c r="N10" s="17" t="s">
        <v>190</v>
      </c>
      <c r="O10" s="32" t="s">
        <v>192</v>
      </c>
    </row>
    <row r="11" spans="1:15" x14ac:dyDescent="0.35">
      <c r="A11" s="239"/>
      <c r="B11" s="17" t="s">
        <v>193</v>
      </c>
      <c r="C11" s="17" t="s">
        <v>193</v>
      </c>
      <c r="D11" s="18" t="s">
        <v>194</v>
      </c>
      <c r="E11" s="17" t="s">
        <v>193</v>
      </c>
      <c r="F11" s="17" t="s">
        <v>193</v>
      </c>
      <c r="G11" s="32" t="s">
        <v>195</v>
      </c>
      <c r="I11" s="239"/>
      <c r="J11" s="17" t="s">
        <v>193</v>
      </c>
      <c r="K11" s="17" t="s">
        <v>193</v>
      </c>
      <c r="L11" s="18" t="s">
        <v>194</v>
      </c>
      <c r="M11" s="17" t="s">
        <v>193</v>
      </c>
      <c r="N11" s="17" t="s">
        <v>193</v>
      </c>
      <c r="O11" s="32" t="s">
        <v>195</v>
      </c>
    </row>
    <row r="12" spans="1:15" x14ac:dyDescent="0.35">
      <c r="A12" s="239"/>
      <c r="B12" s="17" t="s">
        <v>196</v>
      </c>
      <c r="C12" s="17" t="s">
        <v>197</v>
      </c>
      <c r="D12" s="18" t="s">
        <v>198</v>
      </c>
      <c r="E12" s="17" t="s">
        <v>197</v>
      </c>
      <c r="F12" s="17" t="s">
        <v>197</v>
      </c>
      <c r="G12" s="32" t="s">
        <v>199</v>
      </c>
      <c r="I12" s="239"/>
      <c r="J12" s="17" t="s">
        <v>196</v>
      </c>
      <c r="K12" s="17" t="s">
        <v>197</v>
      </c>
      <c r="L12" s="18" t="s">
        <v>198</v>
      </c>
      <c r="M12" s="17" t="s">
        <v>197</v>
      </c>
      <c r="N12" s="17" t="s">
        <v>197</v>
      </c>
      <c r="O12" s="32" t="s">
        <v>199</v>
      </c>
    </row>
    <row r="13" spans="1:15" ht="30" customHeight="1" x14ac:dyDescent="0.35">
      <c r="A13" s="198"/>
      <c r="B13" s="27"/>
      <c r="C13" s="27"/>
      <c r="D13" s="27"/>
      <c r="E13" s="27"/>
      <c r="F13" s="27"/>
      <c r="G13" s="28"/>
      <c r="I13" s="198"/>
      <c r="J13" s="27"/>
      <c r="K13" s="27"/>
      <c r="L13" s="27"/>
      <c r="M13" s="27"/>
      <c r="N13" s="27"/>
      <c r="O13" s="28"/>
    </row>
    <row r="14" spans="1:15" ht="17.25" customHeight="1" x14ac:dyDescent="0.35">
      <c r="A14" s="245" t="s">
        <v>200</v>
      </c>
      <c r="B14" s="16" t="s">
        <v>154</v>
      </c>
      <c r="C14" s="16" t="s">
        <v>184</v>
      </c>
      <c r="D14" s="16" t="s">
        <v>185</v>
      </c>
      <c r="E14" s="16" t="s">
        <v>186</v>
      </c>
      <c r="F14" s="65" t="s">
        <v>168</v>
      </c>
      <c r="G14" s="31" t="s">
        <v>188</v>
      </c>
      <c r="I14" s="245" t="s">
        <v>200</v>
      </c>
      <c r="J14" s="16" t="s">
        <v>154</v>
      </c>
      <c r="K14" s="16" t="s">
        <v>184</v>
      </c>
      <c r="L14" s="16" t="s">
        <v>185</v>
      </c>
      <c r="M14" s="16" t="s">
        <v>186</v>
      </c>
      <c r="N14" s="65" t="s">
        <v>168</v>
      </c>
      <c r="O14" s="31" t="s">
        <v>188</v>
      </c>
    </row>
    <row r="15" spans="1:15" x14ac:dyDescent="0.35">
      <c r="A15" s="245"/>
      <c r="B15" s="17" t="s">
        <v>189</v>
      </c>
      <c r="C15" s="17" t="s">
        <v>190</v>
      </c>
      <c r="D15" s="17" t="s">
        <v>191</v>
      </c>
      <c r="E15" s="17" t="s">
        <v>190</v>
      </c>
      <c r="F15" s="17" t="s">
        <v>201</v>
      </c>
      <c r="G15" s="32" t="s">
        <v>192</v>
      </c>
      <c r="I15" s="245"/>
      <c r="J15" s="17" t="s">
        <v>189</v>
      </c>
      <c r="K15" s="17" t="s">
        <v>190</v>
      </c>
      <c r="L15" s="17" t="s">
        <v>191</v>
      </c>
      <c r="M15" s="17" t="s">
        <v>190</v>
      </c>
      <c r="N15" s="17" t="s">
        <v>201</v>
      </c>
      <c r="O15" s="32" t="s">
        <v>192</v>
      </c>
    </row>
    <row r="16" spans="1:15" x14ac:dyDescent="0.35">
      <c r="A16" s="245"/>
      <c r="B16" s="17" t="s">
        <v>193</v>
      </c>
      <c r="C16" s="17" t="s">
        <v>193</v>
      </c>
      <c r="D16" s="17" t="s">
        <v>194</v>
      </c>
      <c r="E16" s="17" t="s">
        <v>193</v>
      </c>
      <c r="F16" s="17">
        <v>0</v>
      </c>
      <c r="G16" s="32" t="s">
        <v>195</v>
      </c>
      <c r="I16" s="245"/>
      <c r="J16" s="17" t="s">
        <v>193</v>
      </c>
      <c r="K16" s="17" t="s">
        <v>193</v>
      </c>
      <c r="L16" s="17" t="s">
        <v>194</v>
      </c>
      <c r="M16" s="17" t="s">
        <v>193</v>
      </c>
      <c r="N16" s="17">
        <v>0</v>
      </c>
      <c r="O16" s="32" t="s">
        <v>195</v>
      </c>
    </row>
    <row r="17" spans="1:17" x14ac:dyDescent="0.35">
      <c r="A17" s="245"/>
      <c r="B17" s="17" t="s">
        <v>196</v>
      </c>
      <c r="C17" s="17" t="s">
        <v>197</v>
      </c>
      <c r="D17" s="17" t="s">
        <v>198</v>
      </c>
      <c r="E17" s="17" t="s">
        <v>197</v>
      </c>
      <c r="F17" s="17" t="s">
        <v>202</v>
      </c>
      <c r="G17" s="32" t="s">
        <v>199</v>
      </c>
      <c r="I17" s="245"/>
      <c r="J17" s="17" t="s">
        <v>196</v>
      </c>
      <c r="K17" s="17" t="s">
        <v>197</v>
      </c>
      <c r="L17" s="17" t="s">
        <v>198</v>
      </c>
      <c r="M17" s="17" t="s">
        <v>197</v>
      </c>
      <c r="N17" s="17" t="s">
        <v>202</v>
      </c>
      <c r="O17" s="32" t="s">
        <v>199</v>
      </c>
    </row>
    <row r="18" spans="1:17" ht="13.5" customHeight="1" x14ac:dyDescent="0.35">
      <c r="A18" s="203"/>
      <c r="B18" s="40"/>
      <c r="C18" s="40"/>
      <c r="D18" s="41"/>
      <c r="E18" s="40"/>
      <c r="F18" s="40"/>
      <c r="G18" s="42"/>
      <c r="I18" s="203"/>
      <c r="J18" s="40"/>
      <c r="K18" s="40"/>
      <c r="L18" s="41"/>
      <c r="M18" s="40"/>
      <c r="N18" s="40"/>
      <c r="O18" s="42"/>
    </row>
    <row r="19" spans="1:17" ht="18.5" x14ac:dyDescent="0.35">
      <c r="A19" s="203"/>
      <c r="B19" s="256" t="s">
        <v>203</v>
      </c>
      <c r="C19" s="256"/>
      <c r="D19" s="256"/>
      <c r="E19" s="256"/>
      <c r="F19" s="257"/>
      <c r="G19" s="258"/>
      <c r="I19" s="203"/>
      <c r="J19" s="256" t="s">
        <v>203</v>
      </c>
      <c r="K19" s="256"/>
      <c r="L19" s="256"/>
      <c r="M19" s="256"/>
      <c r="N19" s="257"/>
      <c r="O19" s="258"/>
    </row>
    <row r="20" spans="1:17" ht="28.5" customHeight="1" x14ac:dyDescent="0.35">
      <c r="A20" s="245" t="s">
        <v>204</v>
      </c>
      <c r="B20" s="16" t="s">
        <v>205</v>
      </c>
      <c r="C20" s="16" t="s">
        <v>206</v>
      </c>
      <c r="D20" s="16" t="s">
        <v>169</v>
      </c>
      <c r="E20" s="16" t="s">
        <v>207</v>
      </c>
      <c r="F20" s="65" t="s">
        <v>187</v>
      </c>
      <c r="G20" s="31" t="s">
        <v>170</v>
      </c>
      <c r="I20" s="245" t="s">
        <v>204</v>
      </c>
      <c r="J20" s="16" t="s">
        <v>205</v>
      </c>
      <c r="K20" s="16" t="s">
        <v>206</v>
      </c>
      <c r="L20" s="16" t="s">
        <v>208</v>
      </c>
      <c r="M20" s="16" t="s">
        <v>207</v>
      </c>
      <c r="N20" s="65" t="s">
        <v>187</v>
      </c>
      <c r="O20" s="31" t="s">
        <v>170</v>
      </c>
    </row>
    <row r="21" spans="1:17" ht="28.5" customHeight="1" x14ac:dyDescent="0.35">
      <c r="A21" s="245"/>
      <c r="B21" s="17" t="s">
        <v>209</v>
      </c>
      <c r="C21" s="17" t="s">
        <v>209</v>
      </c>
      <c r="D21" s="17" t="s">
        <v>210</v>
      </c>
      <c r="E21" s="17" t="s">
        <v>209</v>
      </c>
      <c r="F21" s="17" t="s">
        <v>190</v>
      </c>
      <c r="G21" s="32" t="s">
        <v>211</v>
      </c>
      <c r="I21" s="245"/>
      <c r="J21" s="17" t="s">
        <v>209</v>
      </c>
      <c r="K21" s="17" t="s">
        <v>209</v>
      </c>
      <c r="L21" s="17" t="s">
        <v>210</v>
      </c>
      <c r="M21" s="17" t="s">
        <v>209</v>
      </c>
      <c r="N21" s="17" t="s">
        <v>190</v>
      </c>
      <c r="O21" s="32" t="s">
        <v>211</v>
      </c>
      <c r="P21" s="25"/>
      <c r="Q21" s="25"/>
    </row>
    <row r="22" spans="1:17" x14ac:dyDescent="0.35">
      <c r="A22" s="245"/>
      <c r="B22" s="17" t="s">
        <v>212</v>
      </c>
      <c r="C22" s="17" t="s">
        <v>212</v>
      </c>
      <c r="D22" s="17" t="s">
        <v>213</v>
      </c>
      <c r="E22" s="17" t="s">
        <v>212</v>
      </c>
      <c r="F22" s="17" t="s">
        <v>193</v>
      </c>
      <c r="G22" s="32" t="s">
        <v>174</v>
      </c>
      <c r="I22" s="245"/>
      <c r="J22" s="17" t="s">
        <v>212</v>
      </c>
      <c r="K22" s="17" t="s">
        <v>212</v>
      </c>
      <c r="L22" s="17" t="s">
        <v>213</v>
      </c>
      <c r="M22" s="17" t="s">
        <v>212</v>
      </c>
      <c r="N22" s="17" t="s">
        <v>193</v>
      </c>
      <c r="O22" s="32" t="s">
        <v>174</v>
      </c>
    </row>
    <row r="23" spans="1:17" x14ac:dyDescent="0.35">
      <c r="A23" s="245"/>
      <c r="B23" s="17" t="s">
        <v>214</v>
      </c>
      <c r="C23" s="17" t="s">
        <v>214</v>
      </c>
      <c r="D23" s="17" t="s">
        <v>215</v>
      </c>
      <c r="E23" s="17" t="s">
        <v>214</v>
      </c>
      <c r="F23" s="17" t="s">
        <v>197</v>
      </c>
      <c r="G23" s="32" t="s">
        <v>216</v>
      </c>
      <c r="I23" s="245"/>
      <c r="J23" s="17" t="s">
        <v>214</v>
      </c>
      <c r="K23" s="17" t="s">
        <v>214</v>
      </c>
      <c r="L23" s="17" t="s">
        <v>215</v>
      </c>
      <c r="M23" s="17" t="s">
        <v>214</v>
      </c>
      <c r="N23" s="17" t="s">
        <v>197</v>
      </c>
      <c r="O23" s="32" t="s">
        <v>216</v>
      </c>
      <c r="P23" s="46"/>
    </row>
    <row r="24" spans="1:17" ht="18.5" x14ac:dyDescent="0.35">
      <c r="A24" s="205"/>
      <c r="B24" s="27"/>
      <c r="C24" s="27"/>
      <c r="D24" s="27"/>
      <c r="E24" s="27"/>
      <c r="F24" s="27"/>
      <c r="G24" s="28"/>
      <c r="I24" s="205"/>
      <c r="J24" s="27"/>
      <c r="K24" s="27"/>
      <c r="L24" s="27"/>
      <c r="M24" s="27"/>
      <c r="N24" s="27"/>
      <c r="O24" s="28"/>
      <c r="P24" s="46"/>
    </row>
    <row r="25" spans="1:17" ht="15" customHeight="1" x14ac:dyDescent="0.35">
      <c r="A25" s="239" t="s">
        <v>217</v>
      </c>
      <c r="B25" s="16" t="s">
        <v>205</v>
      </c>
      <c r="C25" s="16" t="s">
        <v>206</v>
      </c>
      <c r="D25" s="16" t="s">
        <v>169</v>
      </c>
      <c r="E25" s="16" t="s">
        <v>207</v>
      </c>
      <c r="F25" s="65" t="s">
        <v>168</v>
      </c>
      <c r="G25" s="31" t="s">
        <v>170</v>
      </c>
      <c r="I25" s="239" t="s">
        <v>217</v>
      </c>
      <c r="J25" s="16" t="s">
        <v>205</v>
      </c>
      <c r="K25" s="16" t="s">
        <v>206</v>
      </c>
      <c r="L25" s="16" t="s">
        <v>208</v>
      </c>
      <c r="M25" s="16" t="s">
        <v>207</v>
      </c>
      <c r="N25" s="65" t="s">
        <v>168</v>
      </c>
      <c r="O25" s="31" t="s">
        <v>170</v>
      </c>
      <c r="P25" s="46"/>
    </row>
    <row r="26" spans="1:17" x14ac:dyDescent="0.35">
      <c r="A26" s="239"/>
      <c r="B26" s="17" t="s">
        <v>209</v>
      </c>
      <c r="C26" s="17" t="s">
        <v>209</v>
      </c>
      <c r="D26" s="17" t="s">
        <v>210</v>
      </c>
      <c r="E26" s="17" t="s">
        <v>209</v>
      </c>
      <c r="F26" s="17" t="s">
        <v>201</v>
      </c>
      <c r="G26" s="32" t="s">
        <v>211</v>
      </c>
      <c r="I26" s="239"/>
      <c r="J26" s="17" t="s">
        <v>209</v>
      </c>
      <c r="K26" s="17" t="s">
        <v>209</v>
      </c>
      <c r="L26" s="17" t="s">
        <v>210</v>
      </c>
      <c r="M26" s="17" t="s">
        <v>209</v>
      </c>
      <c r="N26" s="17" t="s">
        <v>201</v>
      </c>
      <c r="O26" s="32" t="s">
        <v>211</v>
      </c>
      <c r="P26" s="46"/>
    </row>
    <row r="27" spans="1:17" x14ac:dyDescent="0.35">
      <c r="A27" s="239"/>
      <c r="B27" s="17" t="s">
        <v>212</v>
      </c>
      <c r="C27" s="17" t="s">
        <v>212</v>
      </c>
      <c r="D27" s="17" t="s">
        <v>213</v>
      </c>
      <c r="E27" s="17" t="s">
        <v>212</v>
      </c>
      <c r="F27" s="17">
        <v>0</v>
      </c>
      <c r="G27" s="32" t="s">
        <v>174</v>
      </c>
      <c r="I27" s="239"/>
      <c r="J27" s="17" t="s">
        <v>212</v>
      </c>
      <c r="K27" s="17" t="s">
        <v>212</v>
      </c>
      <c r="L27" s="17" t="s">
        <v>213</v>
      </c>
      <c r="M27" s="17" t="s">
        <v>212</v>
      </c>
      <c r="N27" s="17">
        <v>0</v>
      </c>
      <c r="O27" s="32" t="s">
        <v>174</v>
      </c>
    </row>
    <row r="28" spans="1:17" x14ac:dyDescent="0.35">
      <c r="A28" s="239"/>
      <c r="B28" s="17" t="s">
        <v>214</v>
      </c>
      <c r="C28" s="17" t="s">
        <v>214</v>
      </c>
      <c r="D28" s="17" t="s">
        <v>215</v>
      </c>
      <c r="E28" s="17" t="s">
        <v>214</v>
      </c>
      <c r="F28" s="17" t="s">
        <v>202</v>
      </c>
      <c r="G28" s="32" t="s">
        <v>216</v>
      </c>
      <c r="I28" s="239"/>
      <c r="J28" s="17" t="s">
        <v>214</v>
      </c>
      <c r="K28" s="17" t="s">
        <v>214</v>
      </c>
      <c r="L28" s="17" t="s">
        <v>215</v>
      </c>
      <c r="M28" s="17" t="s">
        <v>214</v>
      </c>
      <c r="N28" s="17" t="s">
        <v>202</v>
      </c>
      <c r="O28" s="32" t="s">
        <v>216</v>
      </c>
    </row>
    <row r="29" spans="1:17" ht="18.5" x14ac:dyDescent="0.35">
      <c r="A29" s="205"/>
      <c r="B29" s="27"/>
      <c r="C29" s="27"/>
      <c r="D29" s="27"/>
      <c r="E29" s="27"/>
      <c r="F29" s="27"/>
      <c r="G29" s="28"/>
      <c r="I29" s="205"/>
      <c r="J29" s="27"/>
      <c r="K29" s="27"/>
      <c r="L29" s="27"/>
      <c r="M29" s="27"/>
      <c r="N29" s="27"/>
      <c r="O29" s="28"/>
    </row>
    <row r="30" spans="1:17" ht="15" customHeight="1" x14ac:dyDescent="0.35">
      <c r="A30" s="206"/>
      <c r="B30" s="242" t="s">
        <v>218</v>
      </c>
      <c r="C30" s="242"/>
      <c r="D30" s="242"/>
      <c r="E30" s="242"/>
      <c r="F30" s="243"/>
      <c r="G30" s="244"/>
      <c r="I30" s="204"/>
      <c r="J30" s="242" t="s">
        <v>218</v>
      </c>
      <c r="K30" s="242"/>
      <c r="L30" s="242"/>
      <c r="M30" s="242"/>
      <c r="N30" s="243"/>
      <c r="O30" s="244"/>
    </row>
    <row r="31" spans="1:17" x14ac:dyDescent="0.35">
      <c r="A31" s="239" t="s">
        <v>219</v>
      </c>
      <c r="B31" s="19" t="s">
        <v>142</v>
      </c>
      <c r="C31" s="230" t="s">
        <v>220</v>
      </c>
      <c r="D31" s="230"/>
      <c r="E31" s="230"/>
      <c r="F31" s="224"/>
      <c r="G31" s="259"/>
      <c r="I31" s="239" t="s">
        <v>219</v>
      </c>
      <c r="J31" s="19" t="s">
        <v>142</v>
      </c>
      <c r="K31" s="230" t="s">
        <v>220</v>
      </c>
      <c r="L31" s="230"/>
      <c r="M31" s="230"/>
      <c r="N31" s="224"/>
      <c r="O31" s="259"/>
    </row>
    <row r="32" spans="1:17" x14ac:dyDescent="0.35">
      <c r="A32" s="239"/>
      <c r="B32" s="19">
        <v>1</v>
      </c>
      <c r="C32" s="253"/>
      <c r="D32" s="253"/>
      <c r="E32" s="253"/>
      <c r="F32" s="254"/>
      <c r="G32" s="255"/>
      <c r="I32" s="239"/>
      <c r="J32" s="19">
        <v>1</v>
      </c>
      <c r="K32" s="253"/>
      <c r="L32" s="253"/>
      <c r="M32" s="253"/>
      <c r="N32" s="254"/>
      <c r="O32" s="255"/>
    </row>
    <row r="33" spans="1:15" x14ac:dyDescent="0.35">
      <c r="A33" s="239"/>
      <c r="B33" s="19">
        <v>2</v>
      </c>
      <c r="C33" s="253"/>
      <c r="D33" s="253"/>
      <c r="E33" s="253"/>
      <c r="F33" s="254"/>
      <c r="G33" s="255"/>
      <c r="I33" s="239"/>
      <c r="J33" s="19">
        <v>2</v>
      </c>
      <c r="K33" s="253"/>
      <c r="L33" s="253"/>
      <c r="M33" s="253"/>
      <c r="N33" s="254"/>
      <c r="O33" s="255"/>
    </row>
    <row r="34" spans="1:15" ht="16.5" customHeight="1" x14ac:dyDescent="0.35">
      <c r="A34" s="239"/>
      <c r="B34" s="19">
        <v>3</v>
      </c>
      <c r="C34" s="253"/>
      <c r="D34" s="253"/>
      <c r="E34" s="253"/>
      <c r="F34" s="254"/>
      <c r="G34" s="255"/>
      <c r="I34" s="239"/>
      <c r="J34" s="19">
        <v>3</v>
      </c>
      <c r="K34" s="253"/>
      <c r="L34" s="253"/>
      <c r="M34" s="253"/>
      <c r="N34" s="254"/>
      <c r="O34" s="255"/>
    </row>
    <row r="35" spans="1:15" x14ac:dyDescent="0.35">
      <c r="A35" s="239"/>
      <c r="B35" s="19">
        <v>4</v>
      </c>
      <c r="C35" s="253"/>
      <c r="D35" s="253"/>
      <c r="E35" s="253"/>
      <c r="F35" s="254"/>
      <c r="G35" s="255"/>
      <c r="I35" s="239"/>
      <c r="J35" s="19">
        <v>4</v>
      </c>
      <c r="K35" s="253"/>
      <c r="L35" s="253"/>
      <c r="M35" s="253"/>
      <c r="N35" s="254"/>
      <c r="O35" s="255"/>
    </row>
    <row r="36" spans="1:15" x14ac:dyDescent="0.35">
      <c r="A36" s="239"/>
      <c r="B36" s="19">
        <v>5</v>
      </c>
      <c r="C36" s="253"/>
      <c r="D36" s="253"/>
      <c r="E36" s="253"/>
      <c r="F36" s="254"/>
      <c r="G36" s="255"/>
      <c r="I36" s="239"/>
      <c r="J36" s="19">
        <v>5</v>
      </c>
      <c r="K36" s="253"/>
      <c r="L36" s="253"/>
      <c r="M36" s="253"/>
      <c r="N36" s="254"/>
      <c r="O36" s="255"/>
    </row>
    <row r="37" spans="1:15" ht="14.5" customHeight="1" x14ac:dyDescent="0.35">
      <c r="A37" s="205"/>
      <c r="B37" s="43"/>
      <c r="C37" s="44"/>
      <c r="D37" s="44"/>
      <c r="E37" s="44"/>
      <c r="F37" s="44"/>
      <c r="G37" s="45"/>
      <c r="I37" s="205"/>
      <c r="J37" s="43"/>
      <c r="K37" s="44"/>
      <c r="L37" s="44"/>
      <c r="M37" s="44"/>
      <c r="N37" s="44"/>
      <c r="O37" s="45"/>
    </row>
    <row r="38" spans="1:15" ht="18.5" x14ac:dyDescent="0.35">
      <c r="A38" s="206"/>
      <c r="B38" s="27"/>
      <c r="C38" s="27"/>
      <c r="D38" s="27"/>
      <c r="E38" s="27"/>
      <c r="F38" s="27"/>
      <c r="G38" s="28"/>
      <c r="I38" s="204"/>
      <c r="J38" s="27"/>
      <c r="K38" s="27"/>
      <c r="L38" s="27"/>
      <c r="M38" s="27"/>
      <c r="N38" s="27"/>
      <c r="O38" s="28"/>
    </row>
    <row r="39" spans="1:15" x14ac:dyDescent="0.35">
      <c r="A39" s="239" t="s">
        <v>221</v>
      </c>
      <c r="B39" s="19" t="s">
        <v>142</v>
      </c>
      <c r="C39" s="250" t="s">
        <v>220</v>
      </c>
      <c r="D39" s="250"/>
      <c r="E39" s="250"/>
      <c r="F39" s="251"/>
      <c r="G39" s="252"/>
      <c r="I39" s="239" t="s">
        <v>221</v>
      </c>
      <c r="J39" s="19" t="s">
        <v>142</v>
      </c>
      <c r="K39" s="250" t="s">
        <v>220</v>
      </c>
      <c r="L39" s="250"/>
      <c r="M39" s="250"/>
      <c r="N39" s="251"/>
      <c r="O39" s="252"/>
    </row>
    <row r="40" spans="1:15" ht="30" customHeight="1" x14ac:dyDescent="0.35">
      <c r="A40" s="239"/>
      <c r="B40" s="19">
        <v>1</v>
      </c>
      <c r="C40" s="223"/>
      <c r="D40" s="223"/>
      <c r="E40" s="223"/>
      <c r="F40" s="240"/>
      <c r="G40" s="241"/>
      <c r="I40" s="239"/>
      <c r="J40" s="19">
        <v>1</v>
      </c>
      <c r="K40" s="223"/>
      <c r="L40" s="223"/>
      <c r="M40" s="223"/>
      <c r="N40" s="240"/>
      <c r="O40" s="241"/>
    </row>
    <row r="41" spans="1:15" x14ac:dyDescent="0.35">
      <c r="A41" s="239"/>
      <c r="B41" s="19">
        <v>2</v>
      </c>
      <c r="C41" s="223"/>
      <c r="D41" s="223"/>
      <c r="E41" s="223"/>
      <c r="F41" s="240"/>
      <c r="G41" s="241"/>
      <c r="I41" s="239"/>
      <c r="J41" s="19">
        <v>2</v>
      </c>
      <c r="K41" s="223"/>
      <c r="L41" s="223"/>
      <c r="M41" s="223"/>
      <c r="N41" s="240"/>
      <c r="O41" s="241"/>
    </row>
    <row r="42" spans="1:15" x14ac:dyDescent="0.35">
      <c r="A42" s="239"/>
      <c r="B42" s="19">
        <v>3</v>
      </c>
      <c r="C42" s="223"/>
      <c r="D42" s="223"/>
      <c r="E42" s="223"/>
      <c r="F42" s="240"/>
      <c r="G42" s="241"/>
      <c r="I42" s="239"/>
      <c r="J42" s="19">
        <v>3</v>
      </c>
      <c r="K42" s="223"/>
      <c r="L42" s="223"/>
      <c r="M42" s="223"/>
      <c r="N42" s="240"/>
      <c r="O42" s="241"/>
    </row>
    <row r="43" spans="1:15" x14ac:dyDescent="0.35">
      <c r="A43" s="239"/>
      <c r="B43" s="19">
        <v>4</v>
      </c>
      <c r="C43" s="223"/>
      <c r="D43" s="223"/>
      <c r="E43" s="223"/>
      <c r="F43" s="240"/>
      <c r="G43" s="241"/>
      <c r="I43" s="239"/>
      <c r="J43" s="19">
        <v>4</v>
      </c>
      <c r="K43" s="223"/>
      <c r="L43" s="223"/>
      <c r="M43" s="223"/>
      <c r="N43" s="240"/>
      <c r="O43" s="241"/>
    </row>
    <row r="44" spans="1:15" x14ac:dyDescent="0.35">
      <c r="A44" s="239"/>
      <c r="B44" s="19">
        <v>5</v>
      </c>
      <c r="C44" s="223"/>
      <c r="D44" s="223"/>
      <c r="E44" s="223"/>
      <c r="F44" s="240"/>
      <c r="G44" s="241"/>
      <c r="I44" s="239"/>
      <c r="J44" s="19">
        <v>5</v>
      </c>
      <c r="K44" s="223"/>
      <c r="L44" s="223"/>
      <c r="M44" s="223"/>
      <c r="N44" s="240"/>
      <c r="O44" s="241"/>
    </row>
    <row r="45" spans="1:15" ht="18.5" x14ac:dyDescent="0.35">
      <c r="A45" s="205"/>
      <c r="B45" s="43"/>
      <c r="C45" s="47"/>
      <c r="D45" s="47"/>
      <c r="E45" s="47"/>
      <c r="F45" s="47"/>
      <c r="G45" s="48"/>
      <c r="I45" s="205"/>
      <c r="J45" s="43"/>
      <c r="K45" s="47"/>
      <c r="L45" s="47"/>
      <c r="M45" s="47"/>
      <c r="N45" s="47"/>
      <c r="O45" s="48"/>
    </row>
    <row r="46" spans="1:15" ht="14.25" customHeight="1" x14ac:dyDescent="0.35">
      <c r="A46" s="205"/>
      <c r="B46" s="242" t="s">
        <v>222</v>
      </c>
      <c r="C46" s="242"/>
      <c r="D46" s="242"/>
      <c r="E46" s="242"/>
      <c r="F46" s="243"/>
      <c r="G46" s="244"/>
      <c r="I46" s="205"/>
      <c r="J46" s="242" t="s">
        <v>222</v>
      </c>
      <c r="K46" s="242"/>
      <c r="L46" s="242"/>
      <c r="M46" s="242"/>
      <c r="N46" s="243"/>
      <c r="O46" s="244"/>
    </row>
    <row r="47" spans="1:15" ht="15" customHeight="1" x14ac:dyDescent="0.35">
      <c r="A47" s="245" t="s">
        <v>223</v>
      </c>
      <c r="B47" s="246" t="s">
        <v>224</v>
      </c>
      <c r="C47" s="247"/>
      <c r="D47" s="248"/>
      <c r="E47" s="248"/>
      <c r="F47" s="218"/>
      <c r="G47" s="249"/>
      <c r="I47" s="245" t="s">
        <v>223</v>
      </c>
      <c r="J47" s="246" t="s">
        <v>225</v>
      </c>
      <c r="K47" s="247"/>
      <c r="L47" s="248"/>
      <c r="M47" s="248"/>
      <c r="N47" s="218"/>
      <c r="O47" s="249"/>
    </row>
    <row r="48" spans="1:15" x14ac:dyDescent="0.35">
      <c r="A48" s="245"/>
      <c r="B48" s="246" t="s">
        <v>226</v>
      </c>
      <c r="C48" s="247"/>
      <c r="D48" s="248"/>
      <c r="E48" s="248"/>
      <c r="F48" s="218"/>
      <c r="G48" s="249"/>
      <c r="I48" s="245"/>
      <c r="J48" s="246" t="s">
        <v>226</v>
      </c>
      <c r="K48" s="247"/>
      <c r="L48" s="248"/>
      <c r="M48" s="248"/>
      <c r="N48" s="218"/>
      <c r="O48" s="249"/>
    </row>
    <row r="49" spans="1:15" x14ac:dyDescent="0.35">
      <c r="A49" s="245"/>
      <c r="B49" s="246" t="s">
        <v>227</v>
      </c>
      <c r="C49" s="247"/>
      <c r="D49" s="248"/>
      <c r="E49" s="248"/>
      <c r="F49" s="218"/>
      <c r="G49" s="249"/>
      <c r="I49" s="245"/>
      <c r="J49" s="246" t="s">
        <v>227</v>
      </c>
      <c r="K49" s="247"/>
      <c r="L49" s="248"/>
      <c r="M49" s="248"/>
      <c r="N49" s="218"/>
      <c r="O49" s="249"/>
    </row>
    <row r="50" spans="1:15" x14ac:dyDescent="0.35">
      <c r="A50" s="245"/>
      <c r="B50" s="246" t="s">
        <v>228</v>
      </c>
      <c r="C50" s="247"/>
      <c r="D50" s="248"/>
      <c r="E50" s="248"/>
      <c r="F50" s="218"/>
      <c r="G50" s="249"/>
      <c r="I50" s="245"/>
      <c r="J50" s="246" t="s">
        <v>228</v>
      </c>
      <c r="K50" s="247"/>
      <c r="L50" s="248"/>
      <c r="M50" s="248"/>
      <c r="N50" s="218"/>
      <c r="O50" s="249"/>
    </row>
    <row r="51" spans="1:15" ht="18.5" x14ac:dyDescent="0.35">
      <c r="A51" s="205"/>
      <c r="B51" s="27"/>
      <c r="C51" s="27"/>
      <c r="D51" s="27"/>
      <c r="E51" s="27"/>
      <c r="F51" s="27"/>
      <c r="G51" s="28"/>
      <c r="I51" s="205"/>
      <c r="J51" s="27"/>
      <c r="K51" s="27"/>
      <c r="L51" s="27"/>
      <c r="M51" s="27"/>
      <c r="N51" s="27"/>
      <c r="O51" s="28"/>
    </row>
    <row r="52" spans="1:15" ht="63.75" customHeight="1" thickBot="1" x14ac:dyDescent="0.4">
      <c r="A52" s="199" t="s">
        <v>229</v>
      </c>
      <c r="B52" s="33" t="s">
        <v>145</v>
      </c>
      <c r="C52" s="34"/>
      <c r="D52" s="35"/>
      <c r="E52" s="35"/>
      <c r="F52" s="35"/>
      <c r="G52" s="36"/>
      <c r="I52" s="199" t="s">
        <v>229</v>
      </c>
      <c r="J52" s="33" t="s">
        <v>230</v>
      </c>
      <c r="K52" s="34"/>
      <c r="L52" s="35"/>
      <c r="M52" s="35"/>
      <c r="N52" s="35"/>
      <c r="O52" s="36"/>
    </row>
    <row r="54" spans="1:15" ht="15" thickBot="1" x14ac:dyDescent="0.4"/>
    <row r="55" spans="1:15" ht="18.5" x14ac:dyDescent="0.35">
      <c r="A55" s="200" t="s">
        <v>152</v>
      </c>
      <c r="B55" s="26"/>
      <c r="C55" s="26"/>
      <c r="D55" s="26"/>
      <c r="E55" s="26"/>
      <c r="F55" s="26"/>
      <c r="G55" s="22"/>
      <c r="I55" s="200" t="s">
        <v>152</v>
      </c>
      <c r="J55" s="26"/>
      <c r="K55" s="26"/>
      <c r="L55" s="26"/>
      <c r="M55" s="26"/>
      <c r="N55" s="26"/>
      <c r="O55" s="22"/>
    </row>
    <row r="56" spans="1:15" ht="18.5" x14ac:dyDescent="0.35">
      <c r="A56" s="204"/>
      <c r="B56" s="27"/>
      <c r="C56" s="27"/>
      <c r="D56" s="27"/>
      <c r="E56" s="27"/>
      <c r="F56" s="27"/>
      <c r="G56" s="28"/>
      <c r="I56" s="204"/>
      <c r="J56" s="27"/>
      <c r="K56" s="27"/>
      <c r="L56" s="27"/>
      <c r="M56" s="27"/>
      <c r="N56" s="27"/>
      <c r="O56" s="28"/>
    </row>
    <row r="57" spans="1:15" ht="18.5" x14ac:dyDescent="0.35">
      <c r="A57" s="201" t="s">
        <v>175</v>
      </c>
      <c r="B57" s="19" t="s">
        <v>176</v>
      </c>
      <c r="C57" s="19" t="s">
        <v>177</v>
      </c>
      <c r="D57" s="19" t="s">
        <v>178</v>
      </c>
      <c r="E57" s="19" t="s">
        <v>179</v>
      </c>
      <c r="F57" s="109"/>
      <c r="G57" s="29" t="s">
        <v>180</v>
      </c>
      <c r="I57" s="201" t="s">
        <v>175</v>
      </c>
      <c r="J57" s="19" t="s">
        <v>176</v>
      </c>
      <c r="K57" s="19" t="s">
        <v>177</v>
      </c>
      <c r="L57" s="19" t="s">
        <v>178</v>
      </c>
      <c r="M57" s="19" t="s">
        <v>179</v>
      </c>
      <c r="N57" s="109"/>
      <c r="O57" s="29" t="s">
        <v>180</v>
      </c>
    </row>
    <row r="58" spans="1:15" ht="18.5" x14ac:dyDescent="0.35">
      <c r="A58" s="201"/>
      <c r="B58" s="14"/>
      <c r="C58" s="14"/>
      <c r="D58" s="14"/>
      <c r="E58" s="14"/>
      <c r="F58" s="113"/>
      <c r="G58" s="30"/>
      <c r="I58" s="201"/>
      <c r="J58" s="14"/>
      <c r="K58" s="14"/>
      <c r="L58" s="14"/>
      <c r="M58" s="14"/>
      <c r="N58" s="113"/>
      <c r="O58" s="30"/>
    </row>
    <row r="59" spans="1:15" ht="18.5" x14ac:dyDescent="0.35">
      <c r="A59" s="201"/>
      <c r="B59" s="27"/>
      <c r="C59" s="27"/>
      <c r="D59" s="27"/>
      <c r="E59" s="27"/>
      <c r="F59" s="27"/>
      <c r="G59" s="28"/>
      <c r="I59" s="201"/>
      <c r="J59" s="27"/>
      <c r="K59" s="27"/>
      <c r="L59" s="27"/>
      <c r="M59" s="27"/>
      <c r="N59" s="27"/>
      <c r="O59" s="28"/>
    </row>
    <row r="60" spans="1:15" ht="37" x14ac:dyDescent="0.35">
      <c r="A60" s="202" t="s">
        <v>181</v>
      </c>
      <c r="B60" s="253"/>
      <c r="C60" s="253"/>
      <c r="D60" s="253"/>
      <c r="E60" s="253"/>
      <c r="F60" s="254"/>
      <c r="G60" s="255"/>
      <c r="I60" s="202" t="s">
        <v>181</v>
      </c>
      <c r="J60" s="253"/>
      <c r="K60" s="253"/>
      <c r="L60" s="253"/>
      <c r="M60" s="253"/>
      <c r="N60" s="254"/>
      <c r="O60" s="255"/>
    </row>
    <row r="61" spans="1:15" ht="18.5" x14ac:dyDescent="0.35">
      <c r="A61" s="201"/>
      <c r="B61" s="44"/>
      <c r="C61" s="44"/>
      <c r="D61" s="44"/>
      <c r="E61" s="44"/>
      <c r="F61" s="44"/>
      <c r="G61" s="45"/>
      <c r="I61" s="201"/>
      <c r="J61" s="44"/>
      <c r="K61" s="44"/>
      <c r="L61" s="44"/>
      <c r="M61" s="44"/>
      <c r="N61" s="44"/>
      <c r="O61" s="45"/>
    </row>
    <row r="62" spans="1:15" ht="15" customHeight="1" x14ac:dyDescent="0.35">
      <c r="A62" s="239" t="s">
        <v>182</v>
      </c>
      <c r="B62" s="242" t="s">
        <v>183</v>
      </c>
      <c r="C62" s="242"/>
      <c r="D62" s="242"/>
      <c r="E62" s="242"/>
      <c r="F62" s="243"/>
      <c r="G62" s="244"/>
      <c r="I62" s="239" t="s">
        <v>182</v>
      </c>
      <c r="J62" s="242" t="s">
        <v>183</v>
      </c>
      <c r="K62" s="242"/>
      <c r="L62" s="242"/>
      <c r="M62" s="242"/>
      <c r="N62" s="243"/>
      <c r="O62" s="244"/>
    </row>
    <row r="63" spans="1:15" ht="18.5" x14ac:dyDescent="0.35">
      <c r="A63" s="239"/>
      <c r="B63" s="16" t="s">
        <v>154</v>
      </c>
      <c r="C63" s="16" t="s">
        <v>184</v>
      </c>
      <c r="D63" s="16" t="s">
        <v>185</v>
      </c>
      <c r="E63" s="16" t="s">
        <v>186</v>
      </c>
      <c r="F63" s="65" t="s">
        <v>187</v>
      </c>
      <c r="G63" s="31" t="s">
        <v>188</v>
      </c>
      <c r="I63" s="239"/>
      <c r="J63" s="16" t="s">
        <v>154</v>
      </c>
      <c r="K63" s="16" t="s">
        <v>184</v>
      </c>
      <c r="L63" s="16" t="s">
        <v>185</v>
      </c>
      <c r="M63" s="16" t="s">
        <v>186</v>
      </c>
      <c r="N63" s="65" t="s">
        <v>187</v>
      </c>
      <c r="O63" s="31" t="s">
        <v>188</v>
      </c>
    </row>
    <row r="64" spans="1:15" ht="15" customHeight="1" x14ac:dyDescent="0.35">
      <c r="A64" s="239"/>
      <c r="B64" s="17" t="s">
        <v>189</v>
      </c>
      <c r="C64" s="17" t="s">
        <v>190</v>
      </c>
      <c r="D64" s="18" t="s">
        <v>191</v>
      </c>
      <c r="E64" s="17" t="s">
        <v>190</v>
      </c>
      <c r="F64" s="17" t="s">
        <v>190</v>
      </c>
      <c r="G64" s="32" t="s">
        <v>192</v>
      </c>
      <c r="I64" s="239"/>
      <c r="J64" s="17" t="s">
        <v>189</v>
      </c>
      <c r="K64" s="17" t="s">
        <v>190</v>
      </c>
      <c r="L64" s="18" t="s">
        <v>191</v>
      </c>
      <c r="M64" s="17" t="s">
        <v>190</v>
      </c>
      <c r="N64" s="17" t="s">
        <v>190</v>
      </c>
      <c r="O64" s="32" t="s">
        <v>192</v>
      </c>
    </row>
    <row r="65" spans="1:15" ht="15" customHeight="1" x14ac:dyDescent="0.35">
      <c r="A65" s="239"/>
      <c r="B65" s="17" t="s">
        <v>193</v>
      </c>
      <c r="C65" s="17" t="s">
        <v>193</v>
      </c>
      <c r="D65" s="18" t="s">
        <v>194</v>
      </c>
      <c r="E65" s="17" t="s">
        <v>193</v>
      </c>
      <c r="F65" s="17" t="s">
        <v>193</v>
      </c>
      <c r="G65" s="32" t="s">
        <v>195</v>
      </c>
      <c r="I65" s="239"/>
      <c r="J65" s="17" t="s">
        <v>193</v>
      </c>
      <c r="K65" s="17" t="s">
        <v>193</v>
      </c>
      <c r="L65" s="18" t="s">
        <v>194</v>
      </c>
      <c r="M65" s="17" t="s">
        <v>193</v>
      </c>
      <c r="N65" s="17" t="s">
        <v>193</v>
      </c>
      <c r="O65" s="32" t="s">
        <v>195</v>
      </c>
    </row>
    <row r="66" spans="1:15" x14ac:dyDescent="0.35">
      <c r="A66" s="239"/>
      <c r="B66" s="17" t="s">
        <v>196</v>
      </c>
      <c r="C66" s="17" t="s">
        <v>197</v>
      </c>
      <c r="D66" s="18" t="s">
        <v>198</v>
      </c>
      <c r="E66" s="17" t="s">
        <v>197</v>
      </c>
      <c r="F66" s="17" t="s">
        <v>197</v>
      </c>
      <c r="G66" s="32" t="s">
        <v>199</v>
      </c>
      <c r="I66" s="239"/>
      <c r="J66" s="17" t="s">
        <v>196</v>
      </c>
      <c r="K66" s="17" t="s">
        <v>197</v>
      </c>
      <c r="L66" s="18" t="s">
        <v>198</v>
      </c>
      <c r="M66" s="17" t="s">
        <v>197</v>
      </c>
      <c r="N66" s="17" t="s">
        <v>197</v>
      </c>
      <c r="O66" s="32" t="s">
        <v>199</v>
      </c>
    </row>
    <row r="67" spans="1:15" ht="18.5" x14ac:dyDescent="0.35">
      <c r="A67" s="198"/>
      <c r="B67" s="27"/>
      <c r="C67" s="27"/>
      <c r="D67" s="27"/>
      <c r="E67" s="27"/>
      <c r="F67" s="27"/>
      <c r="G67" s="28"/>
      <c r="I67" s="198"/>
      <c r="J67" s="27"/>
      <c r="K67" s="27"/>
      <c r="L67" s="27"/>
      <c r="M67" s="27"/>
      <c r="N67" s="27"/>
      <c r="O67" s="28"/>
    </row>
    <row r="68" spans="1:15" ht="18.75" customHeight="1" x14ac:dyDescent="0.35">
      <c r="A68" s="245" t="s">
        <v>200</v>
      </c>
      <c r="B68" s="16" t="s">
        <v>154</v>
      </c>
      <c r="C68" s="16" t="s">
        <v>184</v>
      </c>
      <c r="D68" s="16" t="s">
        <v>185</v>
      </c>
      <c r="E68" s="16" t="s">
        <v>186</v>
      </c>
      <c r="F68" s="65" t="s">
        <v>168</v>
      </c>
      <c r="G68" s="31" t="s">
        <v>188</v>
      </c>
      <c r="I68" s="245" t="s">
        <v>200</v>
      </c>
      <c r="J68" s="16" t="s">
        <v>154</v>
      </c>
      <c r="K68" s="16" t="s">
        <v>184</v>
      </c>
      <c r="L68" s="16" t="s">
        <v>185</v>
      </c>
      <c r="M68" s="16" t="s">
        <v>186</v>
      </c>
      <c r="N68" s="65" t="s">
        <v>168</v>
      </c>
      <c r="O68" s="31" t="s">
        <v>188</v>
      </c>
    </row>
    <row r="69" spans="1:15" ht="15" customHeight="1" x14ac:dyDescent="0.35">
      <c r="A69" s="245"/>
      <c r="B69" s="17" t="s">
        <v>189</v>
      </c>
      <c r="C69" s="17" t="s">
        <v>190</v>
      </c>
      <c r="D69" s="17" t="s">
        <v>191</v>
      </c>
      <c r="E69" s="17" t="s">
        <v>190</v>
      </c>
      <c r="F69" s="17" t="s">
        <v>201</v>
      </c>
      <c r="G69" s="32" t="s">
        <v>192</v>
      </c>
      <c r="I69" s="245"/>
      <c r="J69" s="17" t="s">
        <v>189</v>
      </c>
      <c r="K69" s="17" t="s">
        <v>190</v>
      </c>
      <c r="L69" s="17" t="s">
        <v>191</v>
      </c>
      <c r="M69" s="17" t="s">
        <v>190</v>
      </c>
      <c r="N69" s="17" t="s">
        <v>201</v>
      </c>
      <c r="O69" s="32" t="s">
        <v>192</v>
      </c>
    </row>
    <row r="70" spans="1:15" ht="15" customHeight="1" x14ac:dyDescent="0.35">
      <c r="A70" s="245"/>
      <c r="B70" s="17" t="s">
        <v>193</v>
      </c>
      <c r="C70" s="17" t="s">
        <v>193</v>
      </c>
      <c r="D70" s="17" t="s">
        <v>194</v>
      </c>
      <c r="E70" s="17" t="s">
        <v>193</v>
      </c>
      <c r="F70" s="17">
        <v>0</v>
      </c>
      <c r="G70" s="32" t="s">
        <v>195</v>
      </c>
      <c r="I70" s="245"/>
      <c r="J70" s="17" t="s">
        <v>193</v>
      </c>
      <c r="K70" s="17" t="s">
        <v>193</v>
      </c>
      <c r="L70" s="17" t="s">
        <v>194</v>
      </c>
      <c r="M70" s="17" t="s">
        <v>193</v>
      </c>
      <c r="N70" s="17">
        <v>0</v>
      </c>
      <c r="O70" s="32" t="s">
        <v>195</v>
      </c>
    </row>
    <row r="71" spans="1:15" ht="15" customHeight="1" x14ac:dyDescent="0.35">
      <c r="A71" s="245"/>
      <c r="B71" s="17" t="s">
        <v>196</v>
      </c>
      <c r="C71" s="17" t="s">
        <v>197</v>
      </c>
      <c r="D71" s="17" t="s">
        <v>198</v>
      </c>
      <c r="E71" s="17" t="s">
        <v>197</v>
      </c>
      <c r="F71" s="17" t="s">
        <v>202</v>
      </c>
      <c r="G71" s="32" t="s">
        <v>199</v>
      </c>
      <c r="I71" s="245"/>
      <c r="J71" s="17" t="s">
        <v>196</v>
      </c>
      <c r="K71" s="17" t="s">
        <v>197</v>
      </c>
      <c r="L71" s="17" t="s">
        <v>198</v>
      </c>
      <c r="M71" s="17" t="s">
        <v>197</v>
      </c>
      <c r="N71" s="17" t="s">
        <v>202</v>
      </c>
      <c r="O71" s="32" t="s">
        <v>199</v>
      </c>
    </row>
    <row r="72" spans="1:15" ht="18.5" x14ac:dyDescent="0.35">
      <c r="A72" s="203"/>
      <c r="B72" s="40"/>
      <c r="C72" s="40"/>
      <c r="D72" s="41"/>
      <c r="E72" s="40"/>
      <c r="F72" s="40"/>
      <c r="G72" s="42"/>
      <c r="I72" s="203"/>
      <c r="J72" s="40"/>
      <c r="K72" s="40"/>
      <c r="L72" s="41"/>
      <c r="M72" s="40"/>
      <c r="N72" s="40"/>
      <c r="O72" s="42"/>
    </row>
    <row r="73" spans="1:15" ht="18.5" x14ac:dyDescent="0.35">
      <c r="A73" s="203"/>
      <c r="B73" s="256" t="s">
        <v>203</v>
      </c>
      <c r="C73" s="256"/>
      <c r="D73" s="256"/>
      <c r="E73" s="256"/>
      <c r="F73" s="257"/>
      <c r="G73" s="258"/>
      <c r="I73" s="203"/>
      <c r="J73" s="256" t="s">
        <v>203</v>
      </c>
      <c r="K73" s="256"/>
      <c r="L73" s="256"/>
      <c r="M73" s="256"/>
      <c r="N73" s="257"/>
      <c r="O73" s="258"/>
    </row>
    <row r="74" spans="1:15" ht="18.75" customHeight="1" x14ac:dyDescent="0.35">
      <c r="A74" s="245" t="s">
        <v>204</v>
      </c>
      <c r="B74" s="16" t="s">
        <v>205</v>
      </c>
      <c r="C74" s="16" t="s">
        <v>206</v>
      </c>
      <c r="D74" s="16" t="s">
        <v>208</v>
      </c>
      <c r="E74" s="16" t="s">
        <v>207</v>
      </c>
      <c r="F74" s="65" t="s">
        <v>187</v>
      </c>
      <c r="G74" s="31" t="s">
        <v>170</v>
      </c>
      <c r="I74" s="245" t="s">
        <v>204</v>
      </c>
      <c r="J74" s="16" t="s">
        <v>205</v>
      </c>
      <c r="K74" s="16" t="s">
        <v>206</v>
      </c>
      <c r="L74" s="16" t="s">
        <v>208</v>
      </c>
      <c r="M74" s="16" t="s">
        <v>207</v>
      </c>
      <c r="N74" s="65" t="s">
        <v>187</v>
      </c>
      <c r="O74" s="31" t="s">
        <v>170</v>
      </c>
    </row>
    <row r="75" spans="1:15" ht="15" customHeight="1" x14ac:dyDescent="0.35">
      <c r="A75" s="245"/>
      <c r="B75" s="17" t="s">
        <v>209</v>
      </c>
      <c r="C75" s="17" t="s">
        <v>209</v>
      </c>
      <c r="D75" s="17" t="s">
        <v>210</v>
      </c>
      <c r="E75" s="17" t="s">
        <v>209</v>
      </c>
      <c r="F75" s="17" t="s">
        <v>190</v>
      </c>
      <c r="G75" s="32" t="s">
        <v>211</v>
      </c>
      <c r="I75" s="245"/>
      <c r="J75" s="17" t="s">
        <v>209</v>
      </c>
      <c r="K75" s="17" t="s">
        <v>209</v>
      </c>
      <c r="L75" s="17" t="s">
        <v>210</v>
      </c>
      <c r="M75" s="17" t="s">
        <v>209</v>
      </c>
      <c r="N75" s="17" t="s">
        <v>190</v>
      </c>
      <c r="O75" s="32" t="s">
        <v>211</v>
      </c>
    </row>
    <row r="76" spans="1:15" ht="15" customHeight="1" x14ac:dyDescent="0.35">
      <c r="A76" s="245"/>
      <c r="B76" s="17" t="s">
        <v>212</v>
      </c>
      <c r="C76" s="17" t="s">
        <v>212</v>
      </c>
      <c r="D76" s="17" t="s">
        <v>213</v>
      </c>
      <c r="E76" s="17" t="s">
        <v>212</v>
      </c>
      <c r="F76" s="17" t="s">
        <v>193</v>
      </c>
      <c r="G76" s="32" t="s">
        <v>174</v>
      </c>
      <c r="I76" s="245"/>
      <c r="J76" s="17" t="s">
        <v>212</v>
      </c>
      <c r="K76" s="17" t="s">
        <v>212</v>
      </c>
      <c r="L76" s="17" t="s">
        <v>213</v>
      </c>
      <c r="M76" s="17" t="s">
        <v>212</v>
      </c>
      <c r="N76" s="17" t="s">
        <v>193</v>
      </c>
      <c r="O76" s="32" t="s">
        <v>174</v>
      </c>
    </row>
    <row r="77" spans="1:15" ht="15" customHeight="1" x14ac:dyDescent="0.35">
      <c r="A77" s="245"/>
      <c r="B77" s="17" t="s">
        <v>214</v>
      </c>
      <c r="C77" s="17" t="s">
        <v>214</v>
      </c>
      <c r="D77" s="17" t="s">
        <v>215</v>
      </c>
      <c r="E77" s="17" t="s">
        <v>214</v>
      </c>
      <c r="F77" s="17" t="s">
        <v>197</v>
      </c>
      <c r="G77" s="32" t="s">
        <v>216</v>
      </c>
      <c r="I77" s="245"/>
      <c r="J77" s="17" t="s">
        <v>214</v>
      </c>
      <c r="K77" s="17" t="s">
        <v>214</v>
      </c>
      <c r="L77" s="17" t="s">
        <v>215</v>
      </c>
      <c r="M77" s="17" t="s">
        <v>214</v>
      </c>
      <c r="N77" s="17" t="s">
        <v>197</v>
      </c>
      <c r="O77" s="32" t="s">
        <v>216</v>
      </c>
    </row>
    <row r="78" spans="1:15" ht="18.5" x14ac:dyDescent="0.35">
      <c r="A78" s="205"/>
      <c r="B78" s="27"/>
      <c r="C78" s="27"/>
      <c r="D78" s="27"/>
      <c r="E78" s="27"/>
      <c r="F78" s="27"/>
      <c r="G78" s="28"/>
      <c r="I78" s="205"/>
      <c r="J78" s="27"/>
      <c r="K78" s="27"/>
      <c r="L78" s="27"/>
      <c r="M78" s="27"/>
      <c r="N78" s="27"/>
      <c r="O78" s="28"/>
    </row>
    <row r="79" spans="1:15" ht="18.5" x14ac:dyDescent="0.35">
      <c r="A79" s="239" t="s">
        <v>217</v>
      </c>
      <c r="B79" s="16" t="s">
        <v>205</v>
      </c>
      <c r="C79" s="16" t="s">
        <v>206</v>
      </c>
      <c r="D79" s="16" t="s">
        <v>208</v>
      </c>
      <c r="E79" s="16" t="s">
        <v>207</v>
      </c>
      <c r="F79" s="65" t="s">
        <v>168</v>
      </c>
      <c r="G79" s="31" t="s">
        <v>170</v>
      </c>
      <c r="I79" s="239" t="s">
        <v>217</v>
      </c>
      <c r="J79" s="16" t="s">
        <v>205</v>
      </c>
      <c r="K79" s="16" t="s">
        <v>206</v>
      </c>
      <c r="L79" s="16" t="s">
        <v>208</v>
      </c>
      <c r="M79" s="16" t="s">
        <v>207</v>
      </c>
      <c r="N79" s="65" t="s">
        <v>168</v>
      </c>
      <c r="O79" s="31" t="s">
        <v>170</v>
      </c>
    </row>
    <row r="80" spans="1:15" ht="15" customHeight="1" x14ac:dyDescent="0.35">
      <c r="A80" s="239"/>
      <c r="B80" s="17" t="s">
        <v>209</v>
      </c>
      <c r="C80" s="17" t="s">
        <v>209</v>
      </c>
      <c r="D80" s="17" t="s">
        <v>210</v>
      </c>
      <c r="E80" s="17" t="s">
        <v>209</v>
      </c>
      <c r="F80" s="17" t="s">
        <v>201</v>
      </c>
      <c r="G80" s="32" t="s">
        <v>211</v>
      </c>
      <c r="I80" s="239"/>
      <c r="J80" s="17" t="s">
        <v>209</v>
      </c>
      <c r="K80" s="17" t="s">
        <v>209</v>
      </c>
      <c r="L80" s="17" t="s">
        <v>210</v>
      </c>
      <c r="M80" s="17" t="s">
        <v>209</v>
      </c>
      <c r="N80" s="17" t="s">
        <v>201</v>
      </c>
      <c r="O80" s="32" t="s">
        <v>211</v>
      </c>
    </row>
    <row r="81" spans="1:15" ht="15" customHeight="1" x14ac:dyDescent="0.35">
      <c r="A81" s="239"/>
      <c r="B81" s="17" t="s">
        <v>212</v>
      </c>
      <c r="C81" s="17" t="s">
        <v>212</v>
      </c>
      <c r="D81" s="17" t="s">
        <v>213</v>
      </c>
      <c r="E81" s="17" t="s">
        <v>212</v>
      </c>
      <c r="F81" s="17">
        <v>0</v>
      </c>
      <c r="G81" s="32" t="s">
        <v>174</v>
      </c>
      <c r="I81" s="239"/>
      <c r="J81" s="17" t="s">
        <v>212</v>
      </c>
      <c r="K81" s="17" t="s">
        <v>212</v>
      </c>
      <c r="L81" s="17" t="s">
        <v>213</v>
      </c>
      <c r="M81" s="17" t="s">
        <v>212</v>
      </c>
      <c r="N81" s="17">
        <v>0</v>
      </c>
      <c r="O81" s="32" t="s">
        <v>174</v>
      </c>
    </row>
    <row r="82" spans="1:15" ht="15" customHeight="1" x14ac:dyDescent="0.35">
      <c r="A82" s="239"/>
      <c r="B82" s="17" t="s">
        <v>214</v>
      </c>
      <c r="C82" s="17" t="s">
        <v>214</v>
      </c>
      <c r="D82" s="17" t="s">
        <v>215</v>
      </c>
      <c r="E82" s="17" t="s">
        <v>214</v>
      </c>
      <c r="F82" s="17" t="s">
        <v>202</v>
      </c>
      <c r="G82" s="32" t="s">
        <v>216</v>
      </c>
      <c r="I82" s="239"/>
      <c r="J82" s="17" t="s">
        <v>214</v>
      </c>
      <c r="K82" s="17" t="s">
        <v>214</v>
      </c>
      <c r="L82" s="17" t="s">
        <v>215</v>
      </c>
      <c r="M82" s="17" t="s">
        <v>214</v>
      </c>
      <c r="N82" s="17" t="s">
        <v>202</v>
      </c>
      <c r="O82" s="32" t="s">
        <v>216</v>
      </c>
    </row>
    <row r="83" spans="1:15" ht="18.5" x14ac:dyDescent="0.35">
      <c r="A83" s="205"/>
      <c r="B83" s="27"/>
      <c r="C83" s="27"/>
      <c r="D83" s="27"/>
      <c r="E83" s="27"/>
      <c r="F83" s="27"/>
      <c r="G83" s="28"/>
      <c r="I83" s="205"/>
      <c r="J83" s="27"/>
      <c r="K83" s="27"/>
      <c r="L83" s="27"/>
      <c r="M83" s="27"/>
      <c r="N83" s="27"/>
      <c r="O83" s="28"/>
    </row>
    <row r="84" spans="1:15" ht="15" customHeight="1" x14ac:dyDescent="0.35">
      <c r="A84" s="239" t="s">
        <v>219</v>
      </c>
      <c r="B84" s="242" t="s">
        <v>218</v>
      </c>
      <c r="C84" s="242"/>
      <c r="D84" s="242"/>
      <c r="E84" s="242"/>
      <c r="F84" s="243"/>
      <c r="G84" s="244"/>
      <c r="I84" s="239" t="s">
        <v>219</v>
      </c>
      <c r="J84" s="242" t="s">
        <v>218</v>
      </c>
      <c r="K84" s="242"/>
      <c r="L84" s="242"/>
      <c r="M84" s="242"/>
      <c r="N84" s="243"/>
      <c r="O84" s="244"/>
    </row>
    <row r="85" spans="1:15" ht="15" customHeight="1" x14ac:dyDescent="0.35">
      <c r="A85" s="239"/>
      <c r="B85" s="19" t="s">
        <v>142</v>
      </c>
      <c r="C85" s="230" t="s">
        <v>220</v>
      </c>
      <c r="D85" s="230"/>
      <c r="E85" s="230"/>
      <c r="F85" s="224"/>
      <c r="G85" s="259"/>
      <c r="I85" s="239"/>
      <c r="J85" s="19" t="s">
        <v>142</v>
      </c>
      <c r="K85" s="230" t="s">
        <v>220</v>
      </c>
      <c r="L85" s="230"/>
      <c r="M85" s="230"/>
      <c r="N85" s="224"/>
      <c r="O85" s="259"/>
    </row>
    <row r="86" spans="1:15" ht="15" customHeight="1" x14ac:dyDescent="0.35">
      <c r="A86" s="239"/>
      <c r="B86" s="19">
        <v>1</v>
      </c>
      <c r="C86" s="253"/>
      <c r="D86" s="253"/>
      <c r="E86" s="253"/>
      <c r="F86" s="254"/>
      <c r="G86" s="255"/>
      <c r="I86" s="239"/>
      <c r="J86" s="19">
        <v>1</v>
      </c>
      <c r="K86" s="253"/>
      <c r="L86" s="253"/>
      <c r="M86" s="253"/>
      <c r="N86" s="254"/>
      <c r="O86" s="255"/>
    </row>
    <row r="87" spans="1:15" ht="15" customHeight="1" x14ac:dyDescent="0.35">
      <c r="A87" s="239"/>
      <c r="B87" s="19">
        <v>2</v>
      </c>
      <c r="C87" s="253"/>
      <c r="D87" s="253"/>
      <c r="E87" s="253"/>
      <c r="F87" s="254"/>
      <c r="G87" s="255"/>
      <c r="I87" s="239"/>
      <c r="J87" s="19">
        <v>2</v>
      </c>
      <c r="K87" s="253"/>
      <c r="L87" s="253"/>
      <c r="M87" s="253"/>
      <c r="N87" s="254"/>
      <c r="O87" s="255"/>
    </row>
    <row r="88" spans="1:15" ht="15" customHeight="1" x14ac:dyDescent="0.35">
      <c r="A88" s="239"/>
      <c r="B88" s="19">
        <v>3</v>
      </c>
      <c r="C88" s="253"/>
      <c r="D88" s="253"/>
      <c r="E88" s="253"/>
      <c r="F88" s="254"/>
      <c r="G88" s="255"/>
      <c r="I88" s="239"/>
      <c r="J88" s="19">
        <v>3</v>
      </c>
      <c r="K88" s="253"/>
      <c r="L88" s="253"/>
      <c r="M88" s="253"/>
      <c r="N88" s="254"/>
      <c r="O88" s="255"/>
    </row>
    <row r="89" spans="1:15" ht="15" customHeight="1" x14ac:dyDescent="0.35">
      <c r="A89" s="239"/>
      <c r="B89" s="19">
        <v>4</v>
      </c>
      <c r="C89" s="253"/>
      <c r="D89" s="253"/>
      <c r="E89" s="253"/>
      <c r="F89" s="254"/>
      <c r="G89" s="255"/>
      <c r="I89" s="239"/>
      <c r="J89" s="19">
        <v>4</v>
      </c>
      <c r="K89" s="253"/>
      <c r="L89" s="253"/>
      <c r="M89" s="253"/>
      <c r="N89" s="254"/>
      <c r="O89" s="255"/>
    </row>
    <row r="90" spans="1:15" ht="15.75" customHeight="1" x14ac:dyDescent="0.35">
      <c r="A90" s="239"/>
      <c r="B90" s="19">
        <v>5</v>
      </c>
      <c r="C90" s="253"/>
      <c r="D90" s="253"/>
      <c r="E90" s="253"/>
      <c r="F90" s="254"/>
      <c r="G90" s="255"/>
      <c r="I90" s="239"/>
      <c r="J90" s="19">
        <v>5</v>
      </c>
      <c r="K90" s="253"/>
      <c r="L90" s="253"/>
      <c r="M90" s="253"/>
      <c r="N90" s="254"/>
      <c r="O90" s="255"/>
    </row>
    <row r="91" spans="1:15" ht="18.5" x14ac:dyDescent="0.35">
      <c r="A91" s="206"/>
      <c r="B91" s="43"/>
      <c r="C91" s="44"/>
      <c r="D91" s="44"/>
      <c r="E91" s="44"/>
      <c r="F91" s="44"/>
      <c r="G91" s="45"/>
      <c r="I91" s="206"/>
      <c r="J91" s="43"/>
      <c r="K91" s="44"/>
      <c r="L91" s="44"/>
      <c r="M91" s="44"/>
      <c r="N91" s="44"/>
      <c r="O91" s="45"/>
    </row>
    <row r="92" spans="1:15" ht="15" customHeight="1" x14ac:dyDescent="0.35">
      <c r="A92" s="239" t="s">
        <v>221</v>
      </c>
      <c r="B92" s="27"/>
      <c r="C92" s="27"/>
      <c r="D92" s="27"/>
      <c r="E92" s="27"/>
      <c r="F92" s="27"/>
      <c r="G92" s="28"/>
      <c r="I92" s="239" t="s">
        <v>221</v>
      </c>
      <c r="J92" s="27"/>
      <c r="K92" s="27"/>
      <c r="L92" s="27"/>
      <c r="M92" s="27"/>
      <c r="N92" s="27"/>
      <c r="O92" s="28"/>
    </row>
    <row r="93" spans="1:15" ht="15" customHeight="1" x14ac:dyDescent="0.35">
      <c r="A93" s="239"/>
      <c r="B93" s="19" t="s">
        <v>142</v>
      </c>
      <c r="C93" s="250" t="s">
        <v>220</v>
      </c>
      <c r="D93" s="250"/>
      <c r="E93" s="250"/>
      <c r="F93" s="251"/>
      <c r="G93" s="252"/>
      <c r="I93" s="239"/>
      <c r="J93" s="19" t="s">
        <v>142</v>
      </c>
      <c r="K93" s="250" t="s">
        <v>220</v>
      </c>
      <c r="L93" s="250"/>
      <c r="M93" s="250"/>
      <c r="N93" s="251"/>
      <c r="O93" s="252"/>
    </row>
    <row r="94" spans="1:15" ht="15" customHeight="1" x14ac:dyDescent="0.35">
      <c r="A94" s="239"/>
      <c r="B94" s="19">
        <v>1</v>
      </c>
      <c r="C94" s="223"/>
      <c r="D94" s="223"/>
      <c r="E94" s="223"/>
      <c r="F94" s="240"/>
      <c r="G94" s="241"/>
      <c r="I94" s="239"/>
      <c r="J94" s="19">
        <v>1</v>
      </c>
      <c r="K94" s="223"/>
      <c r="L94" s="223"/>
      <c r="M94" s="223"/>
      <c r="N94" s="240"/>
      <c r="O94" s="241"/>
    </row>
    <row r="95" spans="1:15" ht="15" customHeight="1" x14ac:dyDescent="0.35">
      <c r="A95" s="239"/>
      <c r="B95" s="19">
        <v>2</v>
      </c>
      <c r="C95" s="223"/>
      <c r="D95" s="223"/>
      <c r="E95" s="223"/>
      <c r="F95" s="240"/>
      <c r="G95" s="241"/>
      <c r="I95" s="239"/>
      <c r="J95" s="19">
        <v>2</v>
      </c>
      <c r="K95" s="223"/>
      <c r="L95" s="223"/>
      <c r="M95" s="223"/>
      <c r="N95" s="240"/>
      <c r="O95" s="241"/>
    </row>
    <row r="96" spans="1:15" ht="15" customHeight="1" x14ac:dyDescent="0.35">
      <c r="A96" s="239"/>
      <c r="B96" s="19">
        <v>3</v>
      </c>
      <c r="C96" s="223"/>
      <c r="D96" s="223"/>
      <c r="E96" s="223"/>
      <c r="F96" s="240"/>
      <c r="G96" s="241"/>
      <c r="I96" s="239"/>
      <c r="J96" s="19">
        <v>3</v>
      </c>
      <c r="K96" s="223"/>
      <c r="L96" s="223"/>
      <c r="M96" s="223"/>
      <c r="N96" s="240"/>
      <c r="O96" s="241"/>
    </row>
    <row r="97" spans="1:15" ht="15" customHeight="1" x14ac:dyDescent="0.35">
      <c r="A97" s="239"/>
      <c r="B97" s="19">
        <v>4</v>
      </c>
      <c r="C97" s="223"/>
      <c r="D97" s="223"/>
      <c r="E97" s="223"/>
      <c r="F97" s="240"/>
      <c r="G97" s="241"/>
      <c r="I97" s="239"/>
      <c r="J97" s="19">
        <v>4</v>
      </c>
      <c r="K97" s="223"/>
      <c r="L97" s="223"/>
      <c r="M97" s="223"/>
      <c r="N97" s="240"/>
      <c r="O97" s="241"/>
    </row>
    <row r="98" spans="1:15" ht="15.75" customHeight="1" x14ac:dyDescent="0.35">
      <c r="A98" s="239"/>
      <c r="B98" s="19">
        <v>5</v>
      </c>
      <c r="C98" s="223"/>
      <c r="D98" s="223"/>
      <c r="E98" s="223"/>
      <c r="F98" s="240"/>
      <c r="G98" s="241"/>
      <c r="I98" s="239"/>
      <c r="J98" s="19">
        <v>5</v>
      </c>
      <c r="K98" s="223"/>
      <c r="L98" s="223"/>
      <c r="M98" s="223"/>
      <c r="N98" s="240"/>
      <c r="O98" s="241"/>
    </row>
    <row r="99" spans="1:15" ht="18.5" x14ac:dyDescent="0.35">
      <c r="A99" s="205"/>
      <c r="B99" s="43"/>
      <c r="C99" s="47"/>
      <c r="D99" s="47"/>
      <c r="E99" s="47"/>
      <c r="F99" s="47"/>
      <c r="G99" s="48"/>
      <c r="I99" s="205"/>
      <c r="J99" s="43"/>
      <c r="K99" s="47"/>
      <c r="L99" s="47"/>
      <c r="M99" s="47"/>
      <c r="N99" s="47"/>
      <c r="O99" s="48"/>
    </row>
    <row r="100" spans="1:15" ht="18.5" x14ac:dyDescent="0.35">
      <c r="A100" s="205"/>
      <c r="B100" s="242" t="s">
        <v>222</v>
      </c>
      <c r="C100" s="242"/>
      <c r="D100" s="242"/>
      <c r="E100" s="242"/>
      <c r="F100" s="243"/>
      <c r="G100" s="244"/>
      <c r="I100" s="205"/>
      <c r="J100" s="242" t="s">
        <v>222</v>
      </c>
      <c r="K100" s="242"/>
      <c r="L100" s="242"/>
      <c r="M100" s="242"/>
      <c r="N100" s="243"/>
      <c r="O100" s="244"/>
    </row>
    <row r="101" spans="1:15" ht="15" customHeight="1" x14ac:dyDescent="0.35">
      <c r="A101" s="245" t="s">
        <v>223</v>
      </c>
      <c r="B101" s="246" t="s">
        <v>225</v>
      </c>
      <c r="C101" s="247"/>
      <c r="D101" s="248"/>
      <c r="E101" s="248"/>
      <c r="F101" s="218"/>
      <c r="G101" s="249"/>
      <c r="I101" s="245" t="s">
        <v>223</v>
      </c>
      <c r="J101" s="246" t="s">
        <v>225</v>
      </c>
      <c r="K101" s="247"/>
      <c r="L101" s="248"/>
      <c r="M101" s="248"/>
      <c r="N101" s="218"/>
      <c r="O101" s="249"/>
    </row>
    <row r="102" spans="1:15" ht="15" customHeight="1" x14ac:dyDescent="0.35">
      <c r="A102" s="245"/>
      <c r="B102" s="246" t="s">
        <v>226</v>
      </c>
      <c r="C102" s="247"/>
      <c r="D102" s="248"/>
      <c r="E102" s="248"/>
      <c r="F102" s="218"/>
      <c r="G102" s="249"/>
      <c r="I102" s="245"/>
      <c r="J102" s="246" t="s">
        <v>226</v>
      </c>
      <c r="K102" s="247"/>
      <c r="L102" s="248"/>
      <c r="M102" s="248"/>
      <c r="N102" s="218"/>
      <c r="O102" s="249"/>
    </row>
    <row r="103" spans="1:15" ht="15" customHeight="1" x14ac:dyDescent="0.35">
      <c r="A103" s="245"/>
      <c r="B103" s="246" t="s">
        <v>227</v>
      </c>
      <c r="C103" s="247"/>
      <c r="D103" s="248"/>
      <c r="E103" s="248"/>
      <c r="F103" s="218"/>
      <c r="G103" s="249"/>
      <c r="I103" s="245"/>
      <c r="J103" s="246" t="s">
        <v>227</v>
      </c>
      <c r="K103" s="247"/>
      <c r="L103" s="248"/>
      <c r="M103" s="248"/>
      <c r="N103" s="218"/>
      <c r="O103" s="249"/>
    </row>
    <row r="104" spans="1:15" ht="15" customHeight="1" x14ac:dyDescent="0.35">
      <c r="A104" s="245"/>
      <c r="B104" s="246" t="s">
        <v>228</v>
      </c>
      <c r="C104" s="247"/>
      <c r="D104" s="248"/>
      <c r="E104" s="248"/>
      <c r="F104" s="218"/>
      <c r="G104" s="249"/>
      <c r="I104" s="245"/>
      <c r="J104" s="246" t="s">
        <v>228</v>
      </c>
      <c r="K104" s="247"/>
      <c r="L104" s="248"/>
      <c r="M104" s="248"/>
      <c r="N104" s="218"/>
      <c r="O104" s="249"/>
    </row>
    <row r="105" spans="1:15" ht="18.5" x14ac:dyDescent="0.35">
      <c r="A105" s="205"/>
      <c r="B105" s="27"/>
      <c r="C105" s="27"/>
      <c r="D105" s="27"/>
      <c r="E105" s="27"/>
      <c r="F105" s="27"/>
      <c r="G105" s="28"/>
      <c r="I105" s="205"/>
      <c r="J105" s="27"/>
      <c r="K105" s="27"/>
      <c r="L105" s="27"/>
      <c r="M105" s="27"/>
      <c r="N105" s="27"/>
      <c r="O105" s="28"/>
    </row>
    <row r="106" spans="1:15" ht="37.5" thickBot="1" x14ac:dyDescent="0.4">
      <c r="A106" s="199" t="s">
        <v>229</v>
      </c>
      <c r="B106" s="33" t="s">
        <v>230</v>
      </c>
      <c r="C106" s="34"/>
      <c r="D106" s="35"/>
      <c r="E106" s="35"/>
      <c r="F106" s="35"/>
      <c r="G106" s="36"/>
      <c r="I106" s="199" t="s">
        <v>229</v>
      </c>
      <c r="J106" s="33" t="s">
        <v>230</v>
      </c>
      <c r="K106" s="34"/>
      <c r="L106" s="35"/>
      <c r="M106" s="35"/>
      <c r="N106" s="35"/>
      <c r="O106" s="36"/>
    </row>
  </sheetData>
  <mergeCells count="128">
    <mergeCell ref="A68:A71"/>
    <mergeCell ref="I68:I71"/>
    <mergeCell ref="C35:G35"/>
    <mergeCell ref="C36:G36"/>
    <mergeCell ref="B50:C50"/>
    <mergeCell ref="D50:G50"/>
    <mergeCell ref="B48:C48"/>
    <mergeCell ref="D48:G48"/>
    <mergeCell ref="B49:C49"/>
    <mergeCell ref="D49:G49"/>
    <mergeCell ref="C43:G43"/>
    <mergeCell ref="C44:G44"/>
    <mergeCell ref="B47:C47"/>
    <mergeCell ref="D47:G47"/>
    <mergeCell ref="B60:G60"/>
    <mergeCell ref="A31:A36"/>
    <mergeCell ref="B46:G46"/>
    <mergeCell ref="C33:G33"/>
    <mergeCell ref="C40:G40"/>
    <mergeCell ref="C41:G41"/>
    <mergeCell ref="C42:G42"/>
    <mergeCell ref="C34:G34"/>
    <mergeCell ref="C39:G39"/>
    <mergeCell ref="A62:A66"/>
    <mergeCell ref="A25:A28"/>
    <mergeCell ref="A20:A23"/>
    <mergeCell ref="I25:I28"/>
    <mergeCell ref="B6:G6"/>
    <mergeCell ref="B30:G30"/>
    <mergeCell ref="B19:G19"/>
    <mergeCell ref="B8:G8"/>
    <mergeCell ref="C31:G31"/>
    <mergeCell ref="C32:G32"/>
    <mergeCell ref="A14:A17"/>
    <mergeCell ref="I14:I17"/>
    <mergeCell ref="I20:I23"/>
    <mergeCell ref="A8:A12"/>
    <mergeCell ref="I8:I12"/>
    <mergeCell ref="A39:A44"/>
    <mergeCell ref="A47:A50"/>
    <mergeCell ref="I62:I66"/>
    <mergeCell ref="J30:O30"/>
    <mergeCell ref="K31:O31"/>
    <mergeCell ref="K32:O32"/>
    <mergeCell ref="K33:O33"/>
    <mergeCell ref="K34:O34"/>
    <mergeCell ref="K35:O35"/>
    <mergeCell ref="I31:I36"/>
    <mergeCell ref="J6:O6"/>
    <mergeCell ref="J8:O8"/>
    <mergeCell ref="J19:O19"/>
    <mergeCell ref="K36:O36"/>
    <mergeCell ref="J60:O60"/>
    <mergeCell ref="B62:G62"/>
    <mergeCell ref="J62:O62"/>
    <mergeCell ref="K44:O44"/>
    <mergeCell ref="J46:O46"/>
    <mergeCell ref="I47:I50"/>
    <mergeCell ref="J47:K47"/>
    <mergeCell ref="L47:O47"/>
    <mergeCell ref="J48:K48"/>
    <mergeCell ref="L48:O48"/>
    <mergeCell ref="J49:K49"/>
    <mergeCell ref="L49:O49"/>
    <mergeCell ref="J50:K50"/>
    <mergeCell ref="L50:O50"/>
    <mergeCell ref="I39:I44"/>
    <mergeCell ref="K39:O39"/>
    <mergeCell ref="K40:O40"/>
    <mergeCell ref="K41:O41"/>
    <mergeCell ref="K42:O42"/>
    <mergeCell ref="K43:O43"/>
    <mergeCell ref="A79:A82"/>
    <mergeCell ref="I79:I82"/>
    <mergeCell ref="B84:G84"/>
    <mergeCell ref="C87:G87"/>
    <mergeCell ref="B73:G73"/>
    <mergeCell ref="K87:O87"/>
    <mergeCell ref="C88:G88"/>
    <mergeCell ref="K88:O88"/>
    <mergeCell ref="C89:G89"/>
    <mergeCell ref="K89:O89"/>
    <mergeCell ref="J84:O84"/>
    <mergeCell ref="C85:G85"/>
    <mergeCell ref="K85:O85"/>
    <mergeCell ref="C86:G86"/>
    <mergeCell ref="K86:O86"/>
    <mergeCell ref="J73:O73"/>
    <mergeCell ref="A74:A77"/>
    <mergeCell ref="I74:I77"/>
    <mergeCell ref="A84:A90"/>
    <mergeCell ref="K90:O90"/>
    <mergeCell ref="C90:G90"/>
    <mergeCell ref="I84:I90"/>
    <mergeCell ref="K93:O93"/>
    <mergeCell ref="C94:G94"/>
    <mergeCell ref="K94:O94"/>
    <mergeCell ref="C95:G95"/>
    <mergeCell ref="K95:O95"/>
    <mergeCell ref="C96:G96"/>
    <mergeCell ref="K96:O96"/>
    <mergeCell ref="C97:G97"/>
    <mergeCell ref="K97:O97"/>
    <mergeCell ref="I92:I98"/>
    <mergeCell ref="A92:A98"/>
    <mergeCell ref="C98:G98"/>
    <mergeCell ref="K98:O98"/>
    <mergeCell ref="B100:G100"/>
    <mergeCell ref="J100:O100"/>
    <mergeCell ref="A101:A104"/>
    <mergeCell ref="B101:C101"/>
    <mergeCell ref="D101:G101"/>
    <mergeCell ref="I101:I104"/>
    <mergeCell ref="J101:K101"/>
    <mergeCell ref="L101:O101"/>
    <mergeCell ref="B102:C102"/>
    <mergeCell ref="D102:G102"/>
    <mergeCell ref="J102:K102"/>
    <mergeCell ref="L102:O102"/>
    <mergeCell ref="B103:C103"/>
    <mergeCell ref="D103:G103"/>
    <mergeCell ref="J103:K103"/>
    <mergeCell ref="L103:O103"/>
    <mergeCell ref="B104:C104"/>
    <mergeCell ref="D104:G104"/>
    <mergeCell ref="J104:K104"/>
    <mergeCell ref="L104:O104"/>
    <mergeCell ref="C93:G9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94734-642C-4EEA-BC25-5F2DF5BD72B9}">
  <dimension ref="A1:L23"/>
  <sheetViews>
    <sheetView zoomScale="170" zoomScaleNormal="170" workbookViewId="0">
      <selection activeCell="D17" sqref="D17"/>
    </sheetView>
  </sheetViews>
  <sheetFormatPr baseColWidth="10" defaultColWidth="8.7265625" defaultRowHeight="14.5" x14ac:dyDescent="0.35"/>
  <cols>
    <col min="1" max="1" width="33.453125" customWidth="1"/>
    <col min="2" max="8" width="9.26953125" customWidth="1"/>
    <col min="14" max="14" width="19" bestFit="1" customWidth="1"/>
  </cols>
  <sheetData>
    <row r="1" spans="1:12" x14ac:dyDescent="0.35">
      <c r="A1" s="14"/>
      <c r="B1" s="20" t="s">
        <v>152</v>
      </c>
      <c r="C1" s="20" t="s">
        <v>152</v>
      </c>
      <c r="D1" s="20" t="s">
        <v>152</v>
      </c>
      <c r="E1" s="20" t="s">
        <v>152</v>
      </c>
      <c r="F1" s="20" t="s">
        <v>152</v>
      </c>
      <c r="G1" s="20" t="s">
        <v>152</v>
      </c>
      <c r="H1" s="20" t="s">
        <v>152</v>
      </c>
      <c r="I1" s="138"/>
      <c r="J1" s="138"/>
      <c r="K1" s="138"/>
      <c r="L1" s="27"/>
    </row>
    <row r="2" spans="1:12" x14ac:dyDescent="0.35">
      <c r="A2" s="14"/>
      <c r="B2" s="14"/>
      <c r="C2" s="14"/>
      <c r="D2" s="14"/>
      <c r="E2" s="14"/>
      <c r="F2" s="14"/>
      <c r="G2" s="14"/>
      <c r="H2" s="14"/>
      <c r="I2" s="138"/>
      <c r="J2" s="138"/>
      <c r="K2" s="138"/>
      <c r="L2" s="27"/>
    </row>
    <row r="3" spans="1:12" x14ac:dyDescent="0.35">
      <c r="A3" s="20" t="s">
        <v>231</v>
      </c>
      <c r="B3" s="14"/>
      <c r="C3" s="14"/>
      <c r="D3" s="14"/>
      <c r="E3" s="14"/>
      <c r="F3" s="14"/>
      <c r="G3" s="14"/>
      <c r="H3" s="14"/>
      <c r="I3" s="27"/>
      <c r="J3" s="27"/>
      <c r="K3" s="27"/>
      <c r="L3" s="27"/>
    </row>
    <row r="4" spans="1:12" x14ac:dyDescent="0.35">
      <c r="A4" s="20" t="s">
        <v>232</v>
      </c>
      <c r="B4" s="14"/>
      <c r="C4" s="14"/>
      <c r="D4" s="14"/>
      <c r="E4" s="14"/>
      <c r="F4" s="14"/>
      <c r="G4" s="14"/>
      <c r="H4" s="14"/>
      <c r="I4" s="27"/>
      <c r="J4" s="27"/>
      <c r="K4" s="27"/>
      <c r="L4" s="27"/>
    </row>
    <row r="5" spans="1:12" x14ac:dyDescent="0.35">
      <c r="A5" s="20" t="s">
        <v>233</v>
      </c>
      <c r="B5" s="14"/>
      <c r="C5" s="14"/>
      <c r="D5" s="14"/>
      <c r="E5" s="14"/>
      <c r="F5" s="14"/>
      <c r="G5" s="14"/>
      <c r="H5" s="14"/>
      <c r="I5" s="27"/>
      <c r="J5" s="27"/>
      <c r="K5" s="27"/>
      <c r="L5" s="27"/>
    </row>
    <row r="6" spans="1:12" x14ac:dyDescent="0.35">
      <c r="A6" s="20" t="s">
        <v>234</v>
      </c>
      <c r="B6" s="14"/>
      <c r="C6" s="14"/>
      <c r="D6" s="14"/>
      <c r="E6" s="14"/>
      <c r="F6" s="14"/>
      <c r="G6" s="14"/>
      <c r="H6" s="14"/>
      <c r="I6" s="27"/>
      <c r="J6" s="27"/>
      <c r="K6" s="27"/>
      <c r="L6" s="27"/>
    </row>
    <row r="7" spans="1:12" x14ac:dyDescent="0.35">
      <c r="A7" s="20" t="s">
        <v>235</v>
      </c>
      <c r="B7" s="14"/>
      <c r="C7" s="14"/>
      <c r="D7" s="14"/>
      <c r="E7" s="14"/>
      <c r="F7" s="14"/>
      <c r="G7" s="14"/>
      <c r="H7" s="14"/>
      <c r="I7" s="27"/>
      <c r="J7" s="27"/>
      <c r="K7" s="27"/>
      <c r="L7" s="27"/>
    </row>
    <row r="8" spans="1:12" x14ac:dyDescent="0.35">
      <c r="A8" s="20"/>
      <c r="B8" s="14"/>
      <c r="C8" s="14"/>
      <c r="D8" s="14"/>
      <c r="E8" s="14"/>
      <c r="F8" s="14"/>
      <c r="G8" s="14"/>
      <c r="H8" s="14"/>
      <c r="I8" s="27"/>
      <c r="J8" s="27"/>
      <c r="K8" s="27"/>
      <c r="L8" s="27"/>
    </row>
    <row r="9" spans="1:12" x14ac:dyDescent="0.35">
      <c r="A9" s="20" t="s">
        <v>236</v>
      </c>
      <c r="B9" s="14">
        <f t="shared" ref="B9:H9" si="0">B3+B4+(B5/2)+(B6/6)+B7</f>
        <v>0</v>
      </c>
      <c r="C9" s="14">
        <f t="shared" si="0"/>
        <v>0</v>
      </c>
      <c r="D9" s="14">
        <f t="shared" si="0"/>
        <v>0</v>
      </c>
      <c r="E9" s="14">
        <f t="shared" si="0"/>
        <v>0</v>
      </c>
      <c r="F9" s="14">
        <f t="shared" si="0"/>
        <v>0</v>
      </c>
      <c r="G9" s="14">
        <f t="shared" si="0"/>
        <v>0</v>
      </c>
      <c r="H9" s="14">
        <f t="shared" si="0"/>
        <v>0</v>
      </c>
      <c r="I9" s="27"/>
      <c r="J9" s="27"/>
      <c r="K9" s="27"/>
      <c r="L9" s="27"/>
    </row>
    <row r="10" spans="1:12" x14ac:dyDescent="0.35">
      <c r="A10" s="27"/>
      <c r="B10" s="27"/>
      <c r="C10" s="27"/>
      <c r="D10" s="27"/>
      <c r="E10" s="27"/>
      <c r="F10" s="27"/>
      <c r="G10" s="27"/>
      <c r="H10" s="27"/>
      <c r="I10" s="27"/>
      <c r="J10" s="27"/>
      <c r="K10" s="27"/>
      <c r="L10" s="27"/>
    </row>
    <row r="11" spans="1:12" x14ac:dyDescent="0.35">
      <c r="A11" s="27"/>
      <c r="B11" s="27"/>
      <c r="C11" s="27"/>
      <c r="D11" s="27"/>
      <c r="E11" s="27"/>
      <c r="F11" s="27"/>
      <c r="G11" s="27"/>
      <c r="H11" s="27"/>
      <c r="I11" s="27"/>
      <c r="J11" s="27"/>
      <c r="K11" s="27"/>
      <c r="L11" s="27"/>
    </row>
    <row r="12" spans="1:12" x14ac:dyDescent="0.35">
      <c r="A12" s="27"/>
      <c r="B12" s="27"/>
      <c r="C12" s="27"/>
      <c r="D12" s="27"/>
      <c r="E12" s="27"/>
      <c r="F12" s="27"/>
      <c r="G12" s="27"/>
      <c r="H12" s="27"/>
      <c r="I12" s="27"/>
      <c r="J12" s="27"/>
      <c r="K12" s="27"/>
      <c r="L12" s="27"/>
    </row>
    <row r="13" spans="1:12" x14ac:dyDescent="0.35">
      <c r="A13" s="20" t="s">
        <v>237</v>
      </c>
      <c r="B13" s="20" t="s">
        <v>238</v>
      </c>
      <c r="C13" s="27"/>
      <c r="D13" s="27"/>
      <c r="E13" s="27"/>
      <c r="F13" s="27"/>
      <c r="G13" s="27"/>
      <c r="H13" s="27"/>
      <c r="I13" s="27"/>
      <c r="J13" s="27"/>
      <c r="K13" s="27"/>
      <c r="L13" s="27"/>
    </row>
    <row r="14" spans="1:12" x14ac:dyDescent="0.35">
      <c r="A14" s="14" t="s">
        <v>231</v>
      </c>
      <c r="B14" s="84">
        <v>1</v>
      </c>
      <c r="C14" s="27"/>
      <c r="D14" s="27"/>
      <c r="E14" s="27"/>
      <c r="F14" s="27"/>
      <c r="G14" s="27"/>
      <c r="H14" s="27"/>
      <c r="I14" s="27"/>
      <c r="J14" s="27"/>
      <c r="K14" s="27"/>
      <c r="L14" s="27"/>
    </row>
    <row r="15" spans="1:12" x14ac:dyDescent="0.35">
      <c r="A15" s="14" t="s">
        <v>232</v>
      </c>
      <c r="B15" s="84">
        <v>1</v>
      </c>
      <c r="C15" s="27"/>
      <c r="D15" s="27"/>
      <c r="E15" s="27"/>
      <c r="F15" s="27"/>
      <c r="G15" s="27"/>
      <c r="H15" s="27"/>
      <c r="I15" s="27"/>
      <c r="J15" s="27"/>
      <c r="K15" s="27"/>
      <c r="L15" s="27"/>
    </row>
    <row r="16" spans="1:12" x14ac:dyDescent="0.35">
      <c r="A16" s="14" t="s">
        <v>233</v>
      </c>
      <c r="B16" s="84">
        <v>0.5</v>
      </c>
      <c r="C16" s="27"/>
      <c r="D16" s="27"/>
      <c r="E16" s="27"/>
      <c r="F16" s="27"/>
      <c r="G16" s="27"/>
      <c r="H16" s="27"/>
      <c r="I16" s="27"/>
      <c r="J16" s="27"/>
      <c r="K16" s="27"/>
      <c r="L16" s="27"/>
    </row>
    <row r="17" spans="1:12" x14ac:dyDescent="0.35">
      <c r="A17" s="14" t="s">
        <v>234</v>
      </c>
      <c r="B17" s="85">
        <v>0.16600000000000001</v>
      </c>
      <c r="C17" s="27"/>
      <c r="D17" s="27"/>
      <c r="E17" s="27"/>
      <c r="F17" s="27"/>
      <c r="G17" s="27"/>
      <c r="H17" s="27"/>
      <c r="I17" s="27"/>
      <c r="J17" s="27"/>
      <c r="K17" s="27"/>
      <c r="L17" s="27"/>
    </row>
    <row r="18" spans="1:12" x14ac:dyDescent="0.35">
      <c r="A18" s="14" t="s">
        <v>235</v>
      </c>
      <c r="B18" s="84">
        <v>1</v>
      </c>
      <c r="C18" s="27"/>
      <c r="D18" s="27"/>
      <c r="E18" s="27"/>
      <c r="F18" s="27"/>
      <c r="G18" s="27"/>
      <c r="H18" s="27"/>
      <c r="I18" s="27"/>
      <c r="J18" s="27"/>
      <c r="K18" s="27"/>
      <c r="L18" s="27"/>
    </row>
    <row r="19" spans="1:12" ht="190.5" customHeight="1" x14ac:dyDescent="0.35">
      <c r="A19" s="27"/>
      <c r="B19" s="27"/>
      <c r="C19" s="27"/>
      <c r="D19" s="27"/>
      <c r="E19" s="27"/>
      <c r="F19" s="27"/>
      <c r="G19" s="27"/>
      <c r="H19" s="27"/>
      <c r="I19" s="27"/>
      <c r="J19" s="27"/>
      <c r="K19" s="27"/>
      <c r="L19" s="27"/>
    </row>
    <row r="20" spans="1:12" x14ac:dyDescent="0.35">
      <c r="A20" s="27"/>
      <c r="B20" s="27"/>
      <c r="C20" s="27"/>
      <c r="D20" s="27"/>
      <c r="E20" s="27"/>
      <c r="F20" s="27"/>
      <c r="G20" s="27"/>
      <c r="H20" s="27"/>
      <c r="I20" s="27"/>
      <c r="J20" s="27"/>
      <c r="K20" s="27"/>
      <c r="L20" s="27"/>
    </row>
    <row r="21" spans="1:12" x14ac:dyDescent="0.35">
      <c r="A21" s="27"/>
      <c r="B21" s="27"/>
      <c r="C21" s="27"/>
      <c r="D21" s="27"/>
      <c r="E21" s="27"/>
      <c r="F21" s="27"/>
      <c r="G21" s="27"/>
      <c r="H21" s="27"/>
      <c r="I21" s="27"/>
      <c r="J21" s="27"/>
      <c r="K21" s="27"/>
      <c r="L21" s="27"/>
    </row>
    <row r="22" spans="1:12" x14ac:dyDescent="0.35">
      <c r="A22" s="27"/>
      <c r="B22" s="27"/>
      <c r="C22" s="27"/>
      <c r="D22" s="27"/>
      <c r="E22" s="27"/>
      <c r="F22" s="27"/>
      <c r="G22" s="27"/>
      <c r="H22" s="27"/>
      <c r="I22" s="27"/>
      <c r="J22" s="27"/>
      <c r="K22" s="27"/>
      <c r="L22" s="27"/>
    </row>
    <row r="23" spans="1:12" x14ac:dyDescent="0.35">
      <c r="A23" s="27"/>
      <c r="B23" s="27"/>
      <c r="C23" s="27"/>
      <c r="D23" s="27"/>
      <c r="E23" s="27"/>
      <c r="F23" s="27"/>
      <c r="G23" s="27"/>
      <c r="H23" s="27"/>
      <c r="I23" s="27"/>
      <c r="J23" s="27"/>
      <c r="K23" s="27"/>
    </row>
  </sheetData>
  <phoneticPr fontId="25"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B5ACE-415A-4706-BF76-28777FCF2FC9}">
  <dimension ref="A1:T367"/>
  <sheetViews>
    <sheetView zoomScale="130" zoomScaleNormal="130" workbookViewId="0">
      <selection activeCell="M35" sqref="M35"/>
    </sheetView>
  </sheetViews>
  <sheetFormatPr baseColWidth="10" defaultColWidth="8.81640625" defaultRowHeight="14.5" x14ac:dyDescent="0.35"/>
  <cols>
    <col min="1" max="1" width="4.81640625" customWidth="1"/>
    <col min="2" max="2" width="12.7265625" customWidth="1"/>
    <col min="3" max="3" width="12.1796875" customWidth="1"/>
    <col min="4" max="4" width="13.453125" customWidth="1"/>
    <col min="5" max="8" width="14.81640625" customWidth="1"/>
    <col min="9" max="9" width="12" customWidth="1"/>
    <col min="13" max="13" width="14.453125" bestFit="1" customWidth="1"/>
    <col min="14" max="14" width="22" bestFit="1" customWidth="1"/>
    <col min="15" max="15" width="14.453125" bestFit="1" customWidth="1"/>
    <col min="16" max="16" width="17.81640625" bestFit="1" customWidth="1"/>
    <col min="17" max="17" width="17.453125" bestFit="1" customWidth="1"/>
    <col min="18" max="18" width="15" bestFit="1" customWidth="1"/>
    <col min="19" max="19" width="19.7265625" bestFit="1" customWidth="1"/>
    <col min="20" max="20" width="15" bestFit="1" customWidth="1"/>
    <col min="21" max="21" width="23.453125" bestFit="1" customWidth="1"/>
    <col min="22" max="22" width="23.26953125" bestFit="1" customWidth="1"/>
    <col min="23" max="24" width="20.7265625" bestFit="1" customWidth="1"/>
  </cols>
  <sheetData>
    <row r="1" spans="1:20" x14ac:dyDescent="0.35">
      <c r="A1" s="76" t="s">
        <v>142</v>
      </c>
      <c r="B1" s="76" t="s">
        <v>152</v>
      </c>
      <c r="C1" s="76" t="s">
        <v>239</v>
      </c>
      <c r="D1" s="76" t="s">
        <v>94</v>
      </c>
      <c r="E1" s="76" t="s">
        <v>95</v>
      </c>
      <c r="F1" s="76" t="s">
        <v>96</v>
      </c>
      <c r="G1" s="76" t="s">
        <v>97</v>
      </c>
      <c r="H1" s="76" t="s">
        <v>98</v>
      </c>
      <c r="I1" s="76" t="s">
        <v>240</v>
      </c>
      <c r="J1" s="76" t="s">
        <v>156</v>
      </c>
    </row>
    <row r="2" spans="1:20" ht="16.5" x14ac:dyDescent="0.45">
      <c r="B2" s="78">
        <v>45200</v>
      </c>
      <c r="C2" s="79" t="str">
        <f>TEXT($B2,"MMMM")</f>
        <v>oktober</v>
      </c>
      <c r="J2">
        <f>SUM(D2:I2)</f>
        <v>0</v>
      </c>
    </row>
    <row r="3" spans="1:20" ht="16.5" x14ac:dyDescent="0.45">
      <c r="B3" s="78">
        <v>45201</v>
      </c>
      <c r="C3" s="79" t="str">
        <f t="shared" ref="C3:C66" si="0">TEXT($B3,"MMMM")</f>
        <v>oktober</v>
      </c>
      <c r="J3">
        <f t="shared" ref="J3:J66" si="1">SUM(D3:H3)</f>
        <v>0</v>
      </c>
      <c r="M3" s="114" t="s">
        <v>241</v>
      </c>
      <c r="N3" s="115" t="s">
        <v>242</v>
      </c>
      <c r="O3" s="116" t="s">
        <v>243</v>
      </c>
      <c r="P3" s="116" t="s">
        <v>244</v>
      </c>
      <c r="Q3" s="116" t="s">
        <v>245</v>
      </c>
      <c r="R3" s="116" t="s">
        <v>246</v>
      </c>
      <c r="S3" s="116" t="s">
        <v>247</v>
      </c>
      <c r="T3" s="117" t="s">
        <v>248</v>
      </c>
    </row>
    <row r="4" spans="1:20" ht="16.5" x14ac:dyDescent="0.45">
      <c r="B4" s="78">
        <v>45202</v>
      </c>
      <c r="C4" s="79" t="str">
        <f t="shared" si="0"/>
        <v>oktober</v>
      </c>
      <c r="J4">
        <f>SUM(D4:I4)</f>
        <v>0</v>
      </c>
      <c r="M4" s="118" t="s">
        <v>249</v>
      </c>
      <c r="N4" s="115"/>
      <c r="O4" s="116"/>
      <c r="P4" s="116"/>
      <c r="Q4" s="116"/>
      <c r="R4" s="116"/>
      <c r="S4" s="116"/>
      <c r="T4" s="117">
        <v>0</v>
      </c>
    </row>
    <row r="5" spans="1:20" ht="16.5" x14ac:dyDescent="0.45">
      <c r="B5" s="78">
        <v>45203</v>
      </c>
      <c r="C5" s="79" t="str">
        <f t="shared" si="0"/>
        <v>oktober</v>
      </c>
      <c r="J5">
        <f t="shared" si="1"/>
        <v>0</v>
      </c>
      <c r="M5" s="119" t="s">
        <v>250</v>
      </c>
      <c r="N5" s="120"/>
      <c r="O5" s="121"/>
      <c r="P5" s="121"/>
      <c r="Q5" s="121"/>
      <c r="R5" s="121"/>
      <c r="S5" s="121"/>
      <c r="T5" s="122">
        <v>0</v>
      </c>
    </row>
    <row r="6" spans="1:20" ht="16.5" x14ac:dyDescent="0.45">
      <c r="B6" s="78">
        <v>45204</v>
      </c>
      <c r="C6" s="79" t="str">
        <f t="shared" si="0"/>
        <v>oktober</v>
      </c>
      <c r="J6">
        <f t="shared" si="1"/>
        <v>0</v>
      </c>
      <c r="M6" s="119" t="s">
        <v>251</v>
      </c>
      <c r="N6" s="120"/>
      <c r="O6" s="121"/>
      <c r="P6" s="121"/>
      <c r="Q6" s="121"/>
      <c r="R6" s="121"/>
      <c r="S6" s="121"/>
      <c r="T6" s="122">
        <v>0</v>
      </c>
    </row>
    <row r="7" spans="1:20" ht="16.5" x14ac:dyDescent="0.45">
      <c r="B7" s="78">
        <v>45205</v>
      </c>
      <c r="C7" s="79" t="str">
        <f t="shared" si="0"/>
        <v>oktober</v>
      </c>
      <c r="J7">
        <f t="shared" si="1"/>
        <v>0</v>
      </c>
      <c r="M7" s="119" t="s">
        <v>252</v>
      </c>
      <c r="N7" s="120"/>
      <c r="O7" s="121"/>
      <c r="P7" s="121"/>
      <c r="Q7" s="121"/>
      <c r="R7" s="121"/>
      <c r="S7" s="121"/>
      <c r="T7" s="122">
        <v>0</v>
      </c>
    </row>
    <row r="8" spans="1:20" ht="16.5" x14ac:dyDescent="0.45">
      <c r="B8" s="78">
        <v>45206</v>
      </c>
      <c r="C8" s="79" t="str">
        <f t="shared" si="0"/>
        <v>oktober</v>
      </c>
      <c r="J8">
        <f t="shared" si="1"/>
        <v>0</v>
      </c>
      <c r="M8" s="119" t="s">
        <v>253</v>
      </c>
      <c r="N8" s="120"/>
      <c r="O8" s="121"/>
      <c r="P8" s="121"/>
      <c r="Q8" s="121"/>
      <c r="R8" s="121"/>
      <c r="S8" s="121"/>
      <c r="T8" s="122">
        <v>0</v>
      </c>
    </row>
    <row r="9" spans="1:20" ht="16.5" x14ac:dyDescent="0.45">
      <c r="B9" s="78">
        <v>45207</v>
      </c>
      <c r="C9" s="79" t="str">
        <f t="shared" si="0"/>
        <v>oktober</v>
      </c>
      <c r="J9">
        <f t="shared" si="1"/>
        <v>0</v>
      </c>
      <c r="M9" s="119" t="s">
        <v>254</v>
      </c>
      <c r="N9" s="120"/>
      <c r="O9" s="121"/>
      <c r="P9" s="121"/>
      <c r="Q9" s="121"/>
      <c r="R9" s="121"/>
      <c r="S9" s="121"/>
      <c r="T9" s="122">
        <v>0</v>
      </c>
    </row>
    <row r="10" spans="1:20" ht="16.5" x14ac:dyDescent="0.45">
      <c r="B10" s="78">
        <v>45208</v>
      </c>
      <c r="C10" s="79" t="str">
        <f t="shared" si="0"/>
        <v>oktober</v>
      </c>
      <c r="J10">
        <f t="shared" si="1"/>
        <v>0</v>
      </c>
      <c r="M10" s="119" t="s">
        <v>255</v>
      </c>
      <c r="N10" s="120"/>
      <c r="O10" s="121"/>
      <c r="P10" s="121"/>
      <c r="Q10" s="121"/>
      <c r="R10" s="121"/>
      <c r="S10" s="121"/>
      <c r="T10" s="122">
        <v>0</v>
      </c>
    </row>
    <row r="11" spans="1:20" ht="16.5" x14ac:dyDescent="0.45">
      <c r="B11" s="78">
        <v>45209</v>
      </c>
      <c r="C11" s="79" t="str">
        <f t="shared" si="0"/>
        <v>oktober</v>
      </c>
      <c r="J11">
        <f t="shared" si="1"/>
        <v>0</v>
      </c>
      <c r="M11" s="119" t="s">
        <v>256</v>
      </c>
      <c r="N11" s="120"/>
      <c r="O11" s="121"/>
      <c r="P11" s="121"/>
      <c r="Q11" s="121"/>
      <c r="R11" s="121"/>
      <c r="S11" s="121"/>
      <c r="T11" s="122">
        <v>0</v>
      </c>
    </row>
    <row r="12" spans="1:20" ht="16.5" x14ac:dyDescent="0.45">
      <c r="B12" s="78">
        <v>45210</v>
      </c>
      <c r="C12" s="79" t="str">
        <f t="shared" si="0"/>
        <v>oktober</v>
      </c>
      <c r="J12">
        <f t="shared" si="1"/>
        <v>0</v>
      </c>
      <c r="M12" s="119" t="s">
        <v>257</v>
      </c>
      <c r="N12" s="120"/>
      <c r="O12" s="121"/>
      <c r="P12" s="121"/>
      <c r="Q12" s="121"/>
      <c r="R12" s="121"/>
      <c r="S12" s="121"/>
      <c r="T12" s="122">
        <v>0</v>
      </c>
    </row>
    <row r="13" spans="1:20" ht="16.5" x14ac:dyDescent="0.45">
      <c r="B13" s="78">
        <v>45211</v>
      </c>
      <c r="C13" s="79" t="str">
        <f t="shared" si="0"/>
        <v>oktober</v>
      </c>
      <c r="J13">
        <f t="shared" si="1"/>
        <v>0</v>
      </c>
      <c r="M13" s="119" t="s">
        <v>258</v>
      </c>
      <c r="N13" s="120"/>
      <c r="O13" s="121"/>
      <c r="P13" s="121"/>
      <c r="Q13" s="121"/>
      <c r="R13" s="121"/>
      <c r="S13" s="121"/>
      <c r="T13" s="122">
        <v>0</v>
      </c>
    </row>
    <row r="14" spans="1:20" ht="16.5" x14ac:dyDescent="0.45">
      <c r="B14" s="78">
        <v>45212</v>
      </c>
      <c r="C14" s="79" t="str">
        <f t="shared" si="0"/>
        <v>oktober</v>
      </c>
      <c r="J14">
        <f t="shared" si="1"/>
        <v>0</v>
      </c>
      <c r="M14" s="119" t="s">
        <v>259</v>
      </c>
      <c r="N14" s="120"/>
      <c r="O14" s="121"/>
      <c r="P14" s="121"/>
      <c r="Q14" s="121"/>
      <c r="R14" s="121"/>
      <c r="S14" s="121"/>
      <c r="T14" s="122">
        <v>0</v>
      </c>
    </row>
    <row r="15" spans="1:20" ht="16.5" x14ac:dyDescent="0.45">
      <c r="B15" s="78">
        <v>45213</v>
      </c>
      <c r="C15" s="79" t="str">
        <f t="shared" si="0"/>
        <v>oktober</v>
      </c>
      <c r="J15">
        <f t="shared" si="1"/>
        <v>0</v>
      </c>
      <c r="M15" s="119" t="s">
        <v>260</v>
      </c>
      <c r="N15" s="120"/>
      <c r="O15" s="121"/>
      <c r="P15" s="121"/>
      <c r="Q15" s="121"/>
      <c r="R15" s="121"/>
      <c r="S15" s="121"/>
      <c r="T15" s="122">
        <v>0</v>
      </c>
    </row>
    <row r="16" spans="1:20" ht="16.5" x14ac:dyDescent="0.45">
      <c r="B16" s="78">
        <v>45214</v>
      </c>
      <c r="C16" s="79" t="str">
        <f t="shared" si="0"/>
        <v>oktober</v>
      </c>
      <c r="J16">
        <f t="shared" si="1"/>
        <v>0</v>
      </c>
      <c r="M16" s="123" t="s">
        <v>261</v>
      </c>
      <c r="N16" s="124"/>
      <c r="O16" s="125"/>
      <c r="P16" s="125"/>
      <c r="Q16" s="125"/>
      <c r="R16" s="125"/>
      <c r="S16" s="125"/>
      <c r="T16" s="126">
        <v>0</v>
      </c>
    </row>
    <row r="17" spans="2:10" ht="16.5" x14ac:dyDescent="0.45">
      <c r="B17" s="78">
        <v>45215</v>
      </c>
      <c r="C17" s="79" t="str">
        <f t="shared" si="0"/>
        <v>oktober</v>
      </c>
      <c r="J17">
        <f t="shared" si="1"/>
        <v>0</v>
      </c>
    </row>
    <row r="18" spans="2:10" ht="16.5" x14ac:dyDescent="0.45">
      <c r="B18" s="78">
        <v>45216</v>
      </c>
      <c r="C18" s="79" t="str">
        <f t="shared" si="0"/>
        <v>oktober</v>
      </c>
      <c r="J18">
        <f t="shared" si="1"/>
        <v>0</v>
      </c>
    </row>
    <row r="19" spans="2:10" ht="16.5" x14ac:dyDescent="0.45">
      <c r="B19" s="78">
        <v>45217</v>
      </c>
      <c r="C19" s="79" t="str">
        <f t="shared" si="0"/>
        <v>oktober</v>
      </c>
      <c r="J19">
        <f t="shared" si="1"/>
        <v>0</v>
      </c>
    </row>
    <row r="20" spans="2:10" ht="16.5" x14ac:dyDescent="0.45">
      <c r="B20" s="78">
        <v>45218</v>
      </c>
      <c r="C20" s="79" t="str">
        <f t="shared" si="0"/>
        <v>oktober</v>
      </c>
      <c r="J20">
        <f t="shared" si="1"/>
        <v>0</v>
      </c>
    </row>
    <row r="21" spans="2:10" ht="16.5" x14ac:dyDescent="0.45">
      <c r="B21" s="78">
        <v>45219</v>
      </c>
      <c r="C21" s="79" t="str">
        <f t="shared" si="0"/>
        <v>oktober</v>
      </c>
      <c r="J21">
        <f t="shared" si="1"/>
        <v>0</v>
      </c>
    </row>
    <row r="22" spans="2:10" ht="16.5" x14ac:dyDescent="0.45">
      <c r="B22" s="78">
        <v>45220</v>
      </c>
      <c r="C22" s="79" t="str">
        <f t="shared" si="0"/>
        <v>oktober</v>
      </c>
      <c r="J22">
        <f t="shared" si="1"/>
        <v>0</v>
      </c>
    </row>
    <row r="23" spans="2:10" ht="16.5" x14ac:dyDescent="0.45">
      <c r="B23" s="78">
        <v>45221</v>
      </c>
      <c r="C23" s="79" t="str">
        <f t="shared" si="0"/>
        <v>oktober</v>
      </c>
      <c r="J23">
        <f t="shared" si="1"/>
        <v>0</v>
      </c>
    </row>
    <row r="24" spans="2:10" ht="16.5" x14ac:dyDescent="0.45">
      <c r="B24" s="78">
        <v>45222</v>
      </c>
      <c r="C24" s="79" t="str">
        <f t="shared" si="0"/>
        <v>oktober</v>
      </c>
      <c r="J24">
        <f t="shared" si="1"/>
        <v>0</v>
      </c>
    </row>
    <row r="25" spans="2:10" ht="16.5" x14ac:dyDescent="0.45">
      <c r="B25" s="78">
        <v>45223</v>
      </c>
      <c r="C25" s="79" t="str">
        <f t="shared" si="0"/>
        <v>oktober</v>
      </c>
      <c r="J25">
        <f t="shared" si="1"/>
        <v>0</v>
      </c>
    </row>
    <row r="26" spans="2:10" ht="16.5" x14ac:dyDescent="0.45">
      <c r="B26" s="78">
        <v>45224</v>
      </c>
      <c r="C26" s="79" t="str">
        <f t="shared" si="0"/>
        <v>oktober</v>
      </c>
      <c r="J26">
        <f t="shared" si="1"/>
        <v>0</v>
      </c>
    </row>
    <row r="27" spans="2:10" ht="16.5" x14ac:dyDescent="0.45">
      <c r="B27" s="78">
        <v>45225</v>
      </c>
      <c r="C27" s="79" t="str">
        <f t="shared" si="0"/>
        <v>oktober</v>
      </c>
      <c r="J27">
        <f t="shared" si="1"/>
        <v>0</v>
      </c>
    </row>
    <row r="28" spans="2:10" ht="16.5" x14ac:dyDescent="0.45">
      <c r="B28" s="78">
        <v>45226</v>
      </c>
      <c r="C28" s="79" t="str">
        <f t="shared" si="0"/>
        <v>oktober</v>
      </c>
      <c r="J28">
        <f t="shared" si="1"/>
        <v>0</v>
      </c>
    </row>
    <row r="29" spans="2:10" ht="16.5" x14ac:dyDescent="0.45">
      <c r="B29" s="78">
        <v>45227</v>
      </c>
      <c r="C29" s="79" t="str">
        <f t="shared" si="0"/>
        <v>oktober</v>
      </c>
      <c r="J29">
        <f t="shared" si="1"/>
        <v>0</v>
      </c>
    </row>
    <row r="30" spans="2:10" ht="16.5" x14ac:dyDescent="0.45">
      <c r="B30" s="78">
        <v>45228</v>
      </c>
      <c r="C30" s="79" t="str">
        <f t="shared" si="0"/>
        <v>oktober</v>
      </c>
      <c r="J30">
        <f t="shared" si="1"/>
        <v>0</v>
      </c>
    </row>
    <row r="31" spans="2:10" ht="16.5" x14ac:dyDescent="0.45">
      <c r="B31" s="78">
        <v>45229</v>
      </c>
      <c r="C31" s="79" t="str">
        <f t="shared" si="0"/>
        <v>oktober</v>
      </c>
      <c r="J31">
        <f t="shared" si="1"/>
        <v>0</v>
      </c>
    </row>
    <row r="32" spans="2:10" ht="16.5" x14ac:dyDescent="0.45">
      <c r="B32" s="78">
        <v>45230</v>
      </c>
      <c r="C32" s="79" t="str">
        <f t="shared" si="0"/>
        <v>oktober</v>
      </c>
      <c r="J32">
        <f t="shared" si="1"/>
        <v>0</v>
      </c>
    </row>
    <row r="33" spans="2:10" ht="16.5" x14ac:dyDescent="0.45">
      <c r="B33" s="78">
        <v>45231</v>
      </c>
      <c r="C33" s="79" t="str">
        <f t="shared" si="0"/>
        <v>november</v>
      </c>
      <c r="J33">
        <f t="shared" si="1"/>
        <v>0</v>
      </c>
    </row>
    <row r="34" spans="2:10" ht="16.5" x14ac:dyDescent="0.45">
      <c r="B34" s="78">
        <v>45232</v>
      </c>
      <c r="C34" s="79" t="str">
        <f t="shared" si="0"/>
        <v>november</v>
      </c>
      <c r="J34">
        <f t="shared" si="1"/>
        <v>0</v>
      </c>
    </row>
    <row r="35" spans="2:10" ht="16.5" x14ac:dyDescent="0.45">
      <c r="B35" s="78">
        <v>45233</v>
      </c>
      <c r="C35" s="79" t="str">
        <f t="shared" si="0"/>
        <v>november</v>
      </c>
      <c r="J35">
        <f t="shared" si="1"/>
        <v>0</v>
      </c>
    </row>
    <row r="36" spans="2:10" ht="16.5" x14ac:dyDescent="0.45">
      <c r="B36" s="78">
        <v>45234</v>
      </c>
      <c r="C36" s="79" t="str">
        <f t="shared" si="0"/>
        <v>november</v>
      </c>
      <c r="J36">
        <f t="shared" si="1"/>
        <v>0</v>
      </c>
    </row>
    <row r="37" spans="2:10" ht="16.5" x14ac:dyDescent="0.45">
      <c r="B37" s="78">
        <v>45235</v>
      </c>
      <c r="C37" s="79" t="str">
        <f t="shared" si="0"/>
        <v>november</v>
      </c>
      <c r="J37">
        <f t="shared" si="1"/>
        <v>0</v>
      </c>
    </row>
    <row r="38" spans="2:10" ht="16.5" x14ac:dyDescent="0.45">
      <c r="B38" s="78">
        <v>45236</v>
      </c>
      <c r="C38" s="79" t="str">
        <f t="shared" si="0"/>
        <v>november</v>
      </c>
      <c r="J38">
        <f t="shared" si="1"/>
        <v>0</v>
      </c>
    </row>
    <row r="39" spans="2:10" ht="16.5" x14ac:dyDescent="0.45">
      <c r="B39" s="78">
        <v>45237</v>
      </c>
      <c r="C39" s="79" t="str">
        <f t="shared" si="0"/>
        <v>november</v>
      </c>
      <c r="J39">
        <f t="shared" si="1"/>
        <v>0</v>
      </c>
    </row>
    <row r="40" spans="2:10" ht="16.5" x14ac:dyDescent="0.45">
      <c r="B40" s="78">
        <v>45238</v>
      </c>
      <c r="C40" s="79" t="str">
        <f t="shared" si="0"/>
        <v>november</v>
      </c>
      <c r="J40">
        <f t="shared" si="1"/>
        <v>0</v>
      </c>
    </row>
    <row r="41" spans="2:10" ht="16.5" x14ac:dyDescent="0.45">
      <c r="B41" s="78">
        <v>45239</v>
      </c>
      <c r="C41" s="79" t="str">
        <f t="shared" si="0"/>
        <v>november</v>
      </c>
      <c r="J41">
        <f t="shared" si="1"/>
        <v>0</v>
      </c>
    </row>
    <row r="42" spans="2:10" ht="16.5" x14ac:dyDescent="0.45">
      <c r="B42" s="78">
        <v>45240</v>
      </c>
      <c r="C42" s="79" t="str">
        <f t="shared" si="0"/>
        <v>november</v>
      </c>
      <c r="J42">
        <f t="shared" si="1"/>
        <v>0</v>
      </c>
    </row>
    <row r="43" spans="2:10" ht="16.5" x14ac:dyDescent="0.45">
      <c r="B43" s="78">
        <v>45241</v>
      </c>
      <c r="C43" s="79" t="str">
        <f t="shared" si="0"/>
        <v>november</v>
      </c>
      <c r="J43">
        <f t="shared" si="1"/>
        <v>0</v>
      </c>
    </row>
    <row r="44" spans="2:10" ht="16.5" x14ac:dyDescent="0.45">
      <c r="B44" s="78">
        <v>45242</v>
      </c>
      <c r="C44" s="79" t="str">
        <f t="shared" si="0"/>
        <v>november</v>
      </c>
      <c r="J44">
        <f t="shared" si="1"/>
        <v>0</v>
      </c>
    </row>
    <row r="45" spans="2:10" ht="16.5" x14ac:dyDescent="0.45">
      <c r="B45" s="78">
        <v>45243</v>
      </c>
      <c r="C45" s="79" t="str">
        <f t="shared" si="0"/>
        <v>november</v>
      </c>
      <c r="J45">
        <f t="shared" si="1"/>
        <v>0</v>
      </c>
    </row>
    <row r="46" spans="2:10" ht="16.5" x14ac:dyDescent="0.45">
      <c r="B46" s="78">
        <v>45244</v>
      </c>
      <c r="C46" s="79" t="str">
        <f t="shared" si="0"/>
        <v>november</v>
      </c>
      <c r="J46">
        <f t="shared" si="1"/>
        <v>0</v>
      </c>
    </row>
    <row r="47" spans="2:10" ht="16.5" x14ac:dyDescent="0.45">
      <c r="B47" s="78">
        <v>45245</v>
      </c>
      <c r="C47" s="79" t="str">
        <f t="shared" si="0"/>
        <v>november</v>
      </c>
      <c r="J47">
        <f t="shared" si="1"/>
        <v>0</v>
      </c>
    </row>
    <row r="48" spans="2:10" ht="16.5" x14ac:dyDescent="0.45">
      <c r="B48" s="78">
        <v>45246</v>
      </c>
      <c r="C48" s="79" t="str">
        <f t="shared" si="0"/>
        <v>november</v>
      </c>
      <c r="J48">
        <f t="shared" si="1"/>
        <v>0</v>
      </c>
    </row>
    <row r="49" spans="2:10" ht="16.5" x14ac:dyDescent="0.45">
      <c r="B49" s="78">
        <v>45247</v>
      </c>
      <c r="C49" s="79" t="str">
        <f t="shared" si="0"/>
        <v>november</v>
      </c>
      <c r="J49">
        <f t="shared" si="1"/>
        <v>0</v>
      </c>
    </row>
    <row r="50" spans="2:10" ht="16.5" x14ac:dyDescent="0.45">
      <c r="B50" s="78">
        <v>45248</v>
      </c>
      <c r="C50" s="79" t="str">
        <f t="shared" si="0"/>
        <v>november</v>
      </c>
      <c r="J50">
        <f t="shared" si="1"/>
        <v>0</v>
      </c>
    </row>
    <row r="51" spans="2:10" ht="16.5" x14ac:dyDescent="0.45">
      <c r="B51" s="78">
        <v>45249</v>
      </c>
      <c r="C51" s="79" t="str">
        <f t="shared" si="0"/>
        <v>november</v>
      </c>
      <c r="J51">
        <f t="shared" si="1"/>
        <v>0</v>
      </c>
    </row>
    <row r="52" spans="2:10" ht="16.5" x14ac:dyDescent="0.45">
      <c r="B52" s="78">
        <v>45250</v>
      </c>
      <c r="C52" s="79" t="str">
        <f t="shared" si="0"/>
        <v>november</v>
      </c>
      <c r="J52">
        <f t="shared" si="1"/>
        <v>0</v>
      </c>
    </row>
    <row r="53" spans="2:10" ht="16.5" x14ac:dyDescent="0.45">
      <c r="B53" s="78">
        <v>45251</v>
      </c>
      <c r="C53" s="79" t="str">
        <f t="shared" si="0"/>
        <v>november</v>
      </c>
      <c r="J53">
        <f t="shared" si="1"/>
        <v>0</v>
      </c>
    </row>
    <row r="54" spans="2:10" ht="16.5" x14ac:dyDescent="0.45">
      <c r="B54" s="78">
        <v>45252</v>
      </c>
      <c r="C54" s="79" t="str">
        <f t="shared" si="0"/>
        <v>november</v>
      </c>
      <c r="J54">
        <f t="shared" si="1"/>
        <v>0</v>
      </c>
    </row>
    <row r="55" spans="2:10" ht="16.5" x14ac:dyDescent="0.45">
      <c r="B55" s="78">
        <v>45253</v>
      </c>
      <c r="C55" s="79" t="str">
        <f t="shared" si="0"/>
        <v>november</v>
      </c>
      <c r="J55">
        <f t="shared" si="1"/>
        <v>0</v>
      </c>
    </row>
    <row r="56" spans="2:10" ht="16.5" x14ac:dyDescent="0.45">
      <c r="B56" s="78">
        <v>45254</v>
      </c>
      <c r="C56" s="79" t="str">
        <f t="shared" si="0"/>
        <v>november</v>
      </c>
      <c r="J56">
        <f t="shared" si="1"/>
        <v>0</v>
      </c>
    </row>
    <row r="57" spans="2:10" ht="16.5" x14ac:dyDescent="0.45">
      <c r="B57" s="78">
        <v>45255</v>
      </c>
      <c r="C57" s="79" t="str">
        <f t="shared" si="0"/>
        <v>november</v>
      </c>
      <c r="J57">
        <f t="shared" si="1"/>
        <v>0</v>
      </c>
    </row>
    <row r="58" spans="2:10" ht="16.5" x14ac:dyDescent="0.45">
      <c r="B58" s="78">
        <v>45256</v>
      </c>
      <c r="C58" s="79" t="str">
        <f t="shared" si="0"/>
        <v>november</v>
      </c>
      <c r="J58">
        <f t="shared" si="1"/>
        <v>0</v>
      </c>
    </row>
    <row r="59" spans="2:10" ht="16.5" x14ac:dyDescent="0.45">
      <c r="B59" s="78">
        <v>45257</v>
      </c>
      <c r="C59" s="79" t="str">
        <f t="shared" si="0"/>
        <v>november</v>
      </c>
      <c r="J59">
        <f t="shared" si="1"/>
        <v>0</v>
      </c>
    </row>
    <row r="60" spans="2:10" ht="16.5" x14ac:dyDescent="0.45">
      <c r="B60" s="78">
        <v>45258</v>
      </c>
      <c r="C60" s="79" t="str">
        <f t="shared" si="0"/>
        <v>november</v>
      </c>
      <c r="J60">
        <f t="shared" si="1"/>
        <v>0</v>
      </c>
    </row>
    <row r="61" spans="2:10" ht="16.5" x14ac:dyDescent="0.45">
      <c r="B61" s="78">
        <v>45259</v>
      </c>
      <c r="C61" s="79" t="str">
        <f t="shared" si="0"/>
        <v>november</v>
      </c>
      <c r="J61">
        <f t="shared" si="1"/>
        <v>0</v>
      </c>
    </row>
    <row r="62" spans="2:10" ht="16.5" x14ac:dyDescent="0.45">
      <c r="B62" s="78">
        <v>45260</v>
      </c>
      <c r="C62" s="79" t="str">
        <f t="shared" si="0"/>
        <v>november</v>
      </c>
      <c r="J62">
        <f t="shared" si="1"/>
        <v>0</v>
      </c>
    </row>
    <row r="63" spans="2:10" ht="16.5" x14ac:dyDescent="0.45">
      <c r="B63" s="78">
        <v>45261</v>
      </c>
      <c r="C63" s="79" t="str">
        <f t="shared" si="0"/>
        <v>december</v>
      </c>
      <c r="J63">
        <f t="shared" si="1"/>
        <v>0</v>
      </c>
    </row>
    <row r="64" spans="2:10" ht="16.5" x14ac:dyDescent="0.45">
      <c r="B64" s="78">
        <v>45262</v>
      </c>
      <c r="C64" s="79" t="str">
        <f t="shared" si="0"/>
        <v>december</v>
      </c>
      <c r="J64">
        <f t="shared" si="1"/>
        <v>0</v>
      </c>
    </row>
    <row r="65" spans="2:10" ht="16.5" x14ac:dyDescent="0.45">
      <c r="B65" s="78">
        <v>45263</v>
      </c>
      <c r="C65" s="79" t="str">
        <f t="shared" si="0"/>
        <v>december</v>
      </c>
      <c r="J65">
        <f t="shared" si="1"/>
        <v>0</v>
      </c>
    </row>
    <row r="66" spans="2:10" ht="16.5" x14ac:dyDescent="0.45">
      <c r="B66" s="78">
        <v>45264</v>
      </c>
      <c r="C66" s="79" t="str">
        <f t="shared" si="0"/>
        <v>december</v>
      </c>
      <c r="J66">
        <f t="shared" si="1"/>
        <v>0</v>
      </c>
    </row>
    <row r="67" spans="2:10" ht="16.5" x14ac:dyDescent="0.45">
      <c r="B67" s="78">
        <v>45265</v>
      </c>
      <c r="C67" s="79" t="str">
        <f t="shared" ref="C67:C130" si="2">TEXT($B67,"MMMM")</f>
        <v>december</v>
      </c>
      <c r="J67">
        <f t="shared" ref="J67:J130" si="3">SUM(D67:H67)</f>
        <v>0</v>
      </c>
    </row>
    <row r="68" spans="2:10" ht="16.5" x14ac:dyDescent="0.45">
      <c r="B68" s="78">
        <v>45266</v>
      </c>
      <c r="C68" s="79" t="str">
        <f t="shared" si="2"/>
        <v>december</v>
      </c>
      <c r="J68">
        <f t="shared" si="3"/>
        <v>0</v>
      </c>
    </row>
    <row r="69" spans="2:10" ht="16.5" x14ac:dyDescent="0.45">
      <c r="B69" s="78">
        <v>45267</v>
      </c>
      <c r="C69" s="79" t="str">
        <f t="shared" si="2"/>
        <v>december</v>
      </c>
      <c r="J69">
        <f t="shared" si="3"/>
        <v>0</v>
      </c>
    </row>
    <row r="70" spans="2:10" ht="16.5" x14ac:dyDescent="0.45">
      <c r="B70" s="78">
        <v>45268</v>
      </c>
      <c r="C70" s="79" t="str">
        <f t="shared" si="2"/>
        <v>december</v>
      </c>
      <c r="J70">
        <f t="shared" si="3"/>
        <v>0</v>
      </c>
    </row>
    <row r="71" spans="2:10" ht="16.5" x14ac:dyDescent="0.45">
      <c r="B71" s="78">
        <v>45269</v>
      </c>
      <c r="C71" s="79" t="str">
        <f t="shared" si="2"/>
        <v>december</v>
      </c>
      <c r="J71">
        <f t="shared" si="3"/>
        <v>0</v>
      </c>
    </row>
    <row r="72" spans="2:10" ht="16.5" x14ac:dyDescent="0.45">
      <c r="B72" s="78">
        <v>45270</v>
      </c>
      <c r="C72" s="79" t="str">
        <f t="shared" si="2"/>
        <v>december</v>
      </c>
      <c r="J72">
        <f t="shared" si="3"/>
        <v>0</v>
      </c>
    </row>
    <row r="73" spans="2:10" ht="16.5" x14ac:dyDescent="0.45">
      <c r="B73" s="78">
        <v>45271</v>
      </c>
      <c r="C73" s="79" t="str">
        <f t="shared" si="2"/>
        <v>december</v>
      </c>
      <c r="J73">
        <f t="shared" si="3"/>
        <v>0</v>
      </c>
    </row>
    <row r="74" spans="2:10" ht="16.5" x14ac:dyDescent="0.45">
      <c r="B74" s="78">
        <v>45272</v>
      </c>
      <c r="C74" s="79" t="str">
        <f t="shared" si="2"/>
        <v>december</v>
      </c>
      <c r="J74">
        <f t="shared" si="3"/>
        <v>0</v>
      </c>
    </row>
    <row r="75" spans="2:10" ht="16.5" x14ac:dyDescent="0.45">
      <c r="B75" s="78">
        <v>45273</v>
      </c>
      <c r="C75" s="79" t="str">
        <f t="shared" si="2"/>
        <v>december</v>
      </c>
      <c r="J75">
        <f t="shared" si="3"/>
        <v>0</v>
      </c>
    </row>
    <row r="76" spans="2:10" ht="16.5" x14ac:dyDescent="0.45">
      <c r="B76" s="78">
        <v>45274</v>
      </c>
      <c r="C76" s="79" t="str">
        <f t="shared" si="2"/>
        <v>december</v>
      </c>
      <c r="J76">
        <f t="shared" si="3"/>
        <v>0</v>
      </c>
    </row>
    <row r="77" spans="2:10" ht="16.5" x14ac:dyDescent="0.45">
      <c r="B77" s="78">
        <v>45275</v>
      </c>
      <c r="C77" s="79" t="str">
        <f t="shared" si="2"/>
        <v>december</v>
      </c>
      <c r="J77">
        <f t="shared" si="3"/>
        <v>0</v>
      </c>
    </row>
    <row r="78" spans="2:10" ht="16.5" x14ac:dyDescent="0.45">
      <c r="B78" s="78">
        <v>45276</v>
      </c>
      <c r="C78" s="79" t="str">
        <f t="shared" si="2"/>
        <v>december</v>
      </c>
      <c r="J78">
        <f t="shared" si="3"/>
        <v>0</v>
      </c>
    </row>
    <row r="79" spans="2:10" ht="16.5" x14ac:dyDescent="0.45">
      <c r="B79" s="78">
        <v>45277</v>
      </c>
      <c r="C79" s="79" t="str">
        <f t="shared" si="2"/>
        <v>december</v>
      </c>
      <c r="J79">
        <f t="shared" si="3"/>
        <v>0</v>
      </c>
    </row>
    <row r="80" spans="2:10" ht="16.5" x14ac:dyDescent="0.45">
      <c r="B80" s="78">
        <v>45278</v>
      </c>
      <c r="C80" s="79" t="str">
        <f t="shared" si="2"/>
        <v>december</v>
      </c>
      <c r="J80">
        <f t="shared" si="3"/>
        <v>0</v>
      </c>
    </row>
    <row r="81" spans="2:10" ht="16.5" x14ac:dyDescent="0.45">
      <c r="B81" s="78">
        <v>45279</v>
      </c>
      <c r="C81" s="79" t="str">
        <f t="shared" si="2"/>
        <v>december</v>
      </c>
      <c r="J81">
        <f t="shared" si="3"/>
        <v>0</v>
      </c>
    </row>
    <row r="82" spans="2:10" ht="16.5" x14ac:dyDescent="0.45">
      <c r="B82" s="78">
        <v>45280</v>
      </c>
      <c r="C82" s="79" t="str">
        <f t="shared" si="2"/>
        <v>december</v>
      </c>
      <c r="J82">
        <f t="shared" si="3"/>
        <v>0</v>
      </c>
    </row>
    <row r="83" spans="2:10" ht="16.5" x14ac:dyDescent="0.45">
      <c r="B83" s="78">
        <v>45281</v>
      </c>
      <c r="C83" s="79" t="str">
        <f t="shared" si="2"/>
        <v>december</v>
      </c>
      <c r="J83">
        <f t="shared" si="3"/>
        <v>0</v>
      </c>
    </row>
    <row r="84" spans="2:10" ht="16.5" x14ac:dyDescent="0.45">
      <c r="B84" s="78">
        <v>45282</v>
      </c>
      <c r="C84" s="79" t="str">
        <f t="shared" si="2"/>
        <v>december</v>
      </c>
      <c r="J84">
        <f t="shared" si="3"/>
        <v>0</v>
      </c>
    </row>
    <row r="85" spans="2:10" ht="16.5" x14ac:dyDescent="0.45">
      <c r="B85" s="78">
        <v>45283</v>
      </c>
      <c r="C85" s="79" t="str">
        <f t="shared" si="2"/>
        <v>december</v>
      </c>
      <c r="J85">
        <f t="shared" si="3"/>
        <v>0</v>
      </c>
    </row>
    <row r="86" spans="2:10" ht="16.5" x14ac:dyDescent="0.45">
      <c r="B86" s="78">
        <v>45284</v>
      </c>
      <c r="C86" s="79" t="str">
        <f t="shared" si="2"/>
        <v>december</v>
      </c>
      <c r="J86">
        <f t="shared" si="3"/>
        <v>0</v>
      </c>
    </row>
    <row r="87" spans="2:10" ht="16.5" x14ac:dyDescent="0.45">
      <c r="B87" s="78">
        <v>45285</v>
      </c>
      <c r="C87" s="79" t="str">
        <f t="shared" si="2"/>
        <v>december</v>
      </c>
      <c r="J87">
        <f t="shared" si="3"/>
        <v>0</v>
      </c>
    </row>
    <row r="88" spans="2:10" ht="16.5" x14ac:dyDescent="0.45">
      <c r="B88" s="78">
        <v>45286</v>
      </c>
      <c r="C88" s="79" t="str">
        <f t="shared" si="2"/>
        <v>december</v>
      </c>
      <c r="J88">
        <f t="shared" si="3"/>
        <v>0</v>
      </c>
    </row>
    <row r="89" spans="2:10" ht="16.5" x14ac:dyDescent="0.45">
      <c r="B89" s="78">
        <v>45287</v>
      </c>
      <c r="C89" s="79" t="str">
        <f t="shared" si="2"/>
        <v>december</v>
      </c>
      <c r="J89">
        <f t="shared" si="3"/>
        <v>0</v>
      </c>
    </row>
    <row r="90" spans="2:10" ht="16.5" x14ac:dyDescent="0.45">
      <c r="B90" s="78">
        <v>45288</v>
      </c>
      <c r="C90" s="79" t="str">
        <f t="shared" si="2"/>
        <v>december</v>
      </c>
      <c r="J90">
        <f t="shared" si="3"/>
        <v>0</v>
      </c>
    </row>
    <row r="91" spans="2:10" ht="16.5" x14ac:dyDescent="0.45">
      <c r="B91" s="78">
        <v>45289</v>
      </c>
      <c r="C91" s="79" t="str">
        <f t="shared" si="2"/>
        <v>december</v>
      </c>
      <c r="J91">
        <f t="shared" si="3"/>
        <v>0</v>
      </c>
    </row>
    <row r="92" spans="2:10" ht="16.5" x14ac:dyDescent="0.45">
      <c r="B92" s="78">
        <v>45290</v>
      </c>
      <c r="C92" s="79" t="str">
        <f t="shared" si="2"/>
        <v>december</v>
      </c>
      <c r="J92">
        <f t="shared" si="3"/>
        <v>0</v>
      </c>
    </row>
    <row r="93" spans="2:10" ht="16.5" x14ac:dyDescent="0.45">
      <c r="B93" s="78">
        <v>45291</v>
      </c>
      <c r="C93" s="79" t="str">
        <f t="shared" si="2"/>
        <v>december</v>
      </c>
      <c r="J93">
        <f t="shared" si="3"/>
        <v>0</v>
      </c>
    </row>
    <row r="94" spans="2:10" ht="16.5" x14ac:dyDescent="0.45">
      <c r="B94" s="78">
        <v>45292</v>
      </c>
      <c r="C94" s="79" t="str">
        <f t="shared" si="2"/>
        <v>januari</v>
      </c>
      <c r="J94">
        <f t="shared" si="3"/>
        <v>0</v>
      </c>
    </row>
    <row r="95" spans="2:10" ht="16.5" x14ac:dyDescent="0.45">
      <c r="B95" s="78">
        <v>45293</v>
      </c>
      <c r="C95" s="79" t="str">
        <f t="shared" si="2"/>
        <v>januari</v>
      </c>
      <c r="J95">
        <f t="shared" si="3"/>
        <v>0</v>
      </c>
    </row>
    <row r="96" spans="2:10" ht="16.5" x14ac:dyDescent="0.45">
      <c r="B96" s="78">
        <v>45294</v>
      </c>
      <c r="C96" s="79" t="str">
        <f t="shared" si="2"/>
        <v>januari</v>
      </c>
      <c r="J96">
        <f t="shared" si="3"/>
        <v>0</v>
      </c>
    </row>
    <row r="97" spans="2:10" ht="16.5" x14ac:dyDescent="0.45">
      <c r="B97" s="78">
        <v>45295</v>
      </c>
      <c r="C97" s="79" t="str">
        <f t="shared" si="2"/>
        <v>januari</v>
      </c>
      <c r="J97">
        <f t="shared" si="3"/>
        <v>0</v>
      </c>
    </row>
    <row r="98" spans="2:10" ht="16.5" x14ac:dyDescent="0.45">
      <c r="B98" s="78">
        <v>45296</v>
      </c>
      <c r="C98" s="79" t="str">
        <f t="shared" si="2"/>
        <v>januari</v>
      </c>
      <c r="J98">
        <f t="shared" si="3"/>
        <v>0</v>
      </c>
    </row>
    <row r="99" spans="2:10" ht="16.5" x14ac:dyDescent="0.45">
      <c r="B99" s="78">
        <v>45297</v>
      </c>
      <c r="C99" s="79" t="str">
        <f t="shared" si="2"/>
        <v>januari</v>
      </c>
      <c r="J99">
        <f t="shared" si="3"/>
        <v>0</v>
      </c>
    </row>
    <row r="100" spans="2:10" ht="16.5" x14ac:dyDescent="0.45">
      <c r="B100" s="78">
        <v>45298</v>
      </c>
      <c r="C100" s="79" t="str">
        <f t="shared" si="2"/>
        <v>januari</v>
      </c>
      <c r="J100">
        <f t="shared" si="3"/>
        <v>0</v>
      </c>
    </row>
    <row r="101" spans="2:10" ht="16.5" x14ac:dyDescent="0.45">
      <c r="B101" s="78">
        <v>45299</v>
      </c>
      <c r="C101" s="79" t="str">
        <f t="shared" si="2"/>
        <v>januari</v>
      </c>
      <c r="J101">
        <f t="shared" si="3"/>
        <v>0</v>
      </c>
    </row>
    <row r="102" spans="2:10" ht="16.5" x14ac:dyDescent="0.45">
      <c r="B102" s="78">
        <v>45300</v>
      </c>
      <c r="C102" s="79" t="str">
        <f t="shared" si="2"/>
        <v>januari</v>
      </c>
      <c r="J102">
        <f t="shared" si="3"/>
        <v>0</v>
      </c>
    </row>
    <row r="103" spans="2:10" ht="16.5" x14ac:dyDescent="0.45">
      <c r="B103" s="78">
        <v>45301</v>
      </c>
      <c r="C103" s="79" t="str">
        <f t="shared" si="2"/>
        <v>januari</v>
      </c>
      <c r="J103">
        <f t="shared" si="3"/>
        <v>0</v>
      </c>
    </row>
    <row r="104" spans="2:10" ht="16.5" x14ac:dyDescent="0.45">
      <c r="B104" s="78">
        <v>45302</v>
      </c>
      <c r="C104" s="79" t="str">
        <f t="shared" si="2"/>
        <v>januari</v>
      </c>
      <c r="J104">
        <f t="shared" si="3"/>
        <v>0</v>
      </c>
    </row>
    <row r="105" spans="2:10" ht="16.5" x14ac:dyDescent="0.45">
      <c r="B105" s="78">
        <v>45303</v>
      </c>
      <c r="C105" s="79" t="str">
        <f t="shared" si="2"/>
        <v>januari</v>
      </c>
      <c r="J105">
        <f t="shared" si="3"/>
        <v>0</v>
      </c>
    </row>
    <row r="106" spans="2:10" ht="16.5" x14ac:dyDescent="0.45">
      <c r="B106" s="78">
        <v>45304</v>
      </c>
      <c r="C106" s="79" t="str">
        <f t="shared" si="2"/>
        <v>januari</v>
      </c>
      <c r="J106">
        <f t="shared" si="3"/>
        <v>0</v>
      </c>
    </row>
    <row r="107" spans="2:10" ht="16.5" x14ac:dyDescent="0.45">
      <c r="B107" s="78">
        <v>45305</v>
      </c>
      <c r="C107" s="79" t="str">
        <f t="shared" si="2"/>
        <v>januari</v>
      </c>
      <c r="J107">
        <f t="shared" si="3"/>
        <v>0</v>
      </c>
    </row>
    <row r="108" spans="2:10" ht="16.5" x14ac:dyDescent="0.45">
      <c r="B108" s="78">
        <v>45306</v>
      </c>
      <c r="C108" s="79" t="str">
        <f t="shared" si="2"/>
        <v>januari</v>
      </c>
      <c r="J108">
        <f t="shared" si="3"/>
        <v>0</v>
      </c>
    </row>
    <row r="109" spans="2:10" ht="16.5" x14ac:dyDescent="0.45">
      <c r="B109" s="78">
        <v>45307</v>
      </c>
      <c r="C109" s="79" t="str">
        <f t="shared" si="2"/>
        <v>januari</v>
      </c>
      <c r="J109">
        <f t="shared" si="3"/>
        <v>0</v>
      </c>
    </row>
    <row r="110" spans="2:10" ht="16.5" x14ac:dyDescent="0.45">
      <c r="B110" s="78">
        <v>45308</v>
      </c>
      <c r="C110" s="79" t="str">
        <f t="shared" si="2"/>
        <v>januari</v>
      </c>
      <c r="J110">
        <f t="shared" si="3"/>
        <v>0</v>
      </c>
    </row>
    <row r="111" spans="2:10" ht="16.5" x14ac:dyDescent="0.45">
      <c r="B111" s="78">
        <v>45309</v>
      </c>
      <c r="C111" s="79" t="str">
        <f t="shared" si="2"/>
        <v>januari</v>
      </c>
      <c r="J111">
        <f t="shared" si="3"/>
        <v>0</v>
      </c>
    </row>
    <row r="112" spans="2:10" ht="16.5" x14ac:dyDescent="0.45">
      <c r="B112" s="78">
        <v>45310</v>
      </c>
      <c r="C112" s="79" t="str">
        <f t="shared" si="2"/>
        <v>januari</v>
      </c>
      <c r="J112">
        <f t="shared" si="3"/>
        <v>0</v>
      </c>
    </row>
    <row r="113" spans="2:10" ht="16.5" x14ac:dyDescent="0.45">
      <c r="B113" s="78">
        <v>45311</v>
      </c>
      <c r="C113" s="79" t="str">
        <f t="shared" si="2"/>
        <v>januari</v>
      </c>
      <c r="J113">
        <f t="shared" si="3"/>
        <v>0</v>
      </c>
    </row>
    <row r="114" spans="2:10" ht="16.5" x14ac:dyDescent="0.45">
      <c r="B114" s="78">
        <v>45312</v>
      </c>
      <c r="C114" s="79" t="str">
        <f t="shared" si="2"/>
        <v>januari</v>
      </c>
      <c r="J114">
        <f t="shared" si="3"/>
        <v>0</v>
      </c>
    </row>
    <row r="115" spans="2:10" ht="16.5" x14ac:dyDescent="0.45">
      <c r="B115" s="78">
        <v>45313</v>
      </c>
      <c r="C115" s="79" t="str">
        <f t="shared" si="2"/>
        <v>januari</v>
      </c>
      <c r="J115">
        <f t="shared" si="3"/>
        <v>0</v>
      </c>
    </row>
    <row r="116" spans="2:10" ht="16.5" x14ac:dyDescent="0.45">
      <c r="B116" s="78">
        <v>45314</v>
      </c>
      <c r="C116" s="79" t="str">
        <f t="shared" si="2"/>
        <v>januari</v>
      </c>
      <c r="J116">
        <f t="shared" si="3"/>
        <v>0</v>
      </c>
    </row>
    <row r="117" spans="2:10" ht="16.5" x14ac:dyDescent="0.45">
      <c r="B117" s="78">
        <v>45315</v>
      </c>
      <c r="C117" s="79" t="str">
        <f t="shared" si="2"/>
        <v>januari</v>
      </c>
      <c r="J117">
        <f t="shared" si="3"/>
        <v>0</v>
      </c>
    </row>
    <row r="118" spans="2:10" ht="16.5" x14ac:dyDescent="0.45">
      <c r="B118" s="78">
        <v>45316</v>
      </c>
      <c r="C118" s="79" t="str">
        <f t="shared" si="2"/>
        <v>januari</v>
      </c>
      <c r="J118">
        <f t="shared" si="3"/>
        <v>0</v>
      </c>
    </row>
    <row r="119" spans="2:10" ht="16.5" x14ac:dyDescent="0.45">
      <c r="B119" s="78">
        <v>45317</v>
      </c>
      <c r="C119" s="79" t="str">
        <f t="shared" si="2"/>
        <v>januari</v>
      </c>
      <c r="J119">
        <f t="shared" si="3"/>
        <v>0</v>
      </c>
    </row>
    <row r="120" spans="2:10" ht="16.5" x14ac:dyDescent="0.45">
      <c r="B120" s="78">
        <v>45318</v>
      </c>
      <c r="C120" s="79" t="str">
        <f t="shared" si="2"/>
        <v>januari</v>
      </c>
      <c r="J120">
        <f t="shared" si="3"/>
        <v>0</v>
      </c>
    </row>
    <row r="121" spans="2:10" ht="16.5" x14ac:dyDescent="0.45">
      <c r="B121" s="78">
        <v>45319</v>
      </c>
      <c r="C121" s="79" t="str">
        <f t="shared" si="2"/>
        <v>januari</v>
      </c>
      <c r="J121">
        <f t="shared" si="3"/>
        <v>0</v>
      </c>
    </row>
    <row r="122" spans="2:10" ht="16.5" x14ac:dyDescent="0.45">
      <c r="B122" s="78">
        <v>45320</v>
      </c>
      <c r="C122" s="79" t="str">
        <f t="shared" si="2"/>
        <v>januari</v>
      </c>
      <c r="J122">
        <f t="shared" si="3"/>
        <v>0</v>
      </c>
    </row>
    <row r="123" spans="2:10" ht="16.5" x14ac:dyDescent="0.45">
      <c r="B123" s="78">
        <v>45321</v>
      </c>
      <c r="C123" s="79" t="str">
        <f t="shared" si="2"/>
        <v>januari</v>
      </c>
      <c r="J123">
        <f t="shared" si="3"/>
        <v>0</v>
      </c>
    </row>
    <row r="124" spans="2:10" ht="16.5" x14ac:dyDescent="0.45">
      <c r="B124" s="78">
        <v>45322</v>
      </c>
      <c r="C124" s="79" t="str">
        <f t="shared" si="2"/>
        <v>januari</v>
      </c>
      <c r="J124">
        <f t="shared" si="3"/>
        <v>0</v>
      </c>
    </row>
    <row r="125" spans="2:10" ht="16.5" x14ac:dyDescent="0.45">
      <c r="B125" s="78">
        <v>45323</v>
      </c>
      <c r="C125" s="79" t="str">
        <f t="shared" si="2"/>
        <v>februari</v>
      </c>
      <c r="J125">
        <f t="shared" si="3"/>
        <v>0</v>
      </c>
    </row>
    <row r="126" spans="2:10" ht="16.5" x14ac:dyDescent="0.45">
      <c r="B126" s="78">
        <v>45324</v>
      </c>
      <c r="C126" s="79" t="str">
        <f t="shared" si="2"/>
        <v>februari</v>
      </c>
      <c r="J126">
        <f t="shared" si="3"/>
        <v>0</v>
      </c>
    </row>
    <row r="127" spans="2:10" ht="16.5" x14ac:dyDescent="0.45">
      <c r="B127" s="78">
        <v>45325</v>
      </c>
      <c r="C127" s="79" t="str">
        <f t="shared" si="2"/>
        <v>februari</v>
      </c>
      <c r="J127">
        <f t="shared" si="3"/>
        <v>0</v>
      </c>
    </row>
    <row r="128" spans="2:10" ht="16.5" x14ac:dyDescent="0.45">
      <c r="B128" s="78">
        <v>45326</v>
      </c>
      <c r="C128" s="79" t="str">
        <f t="shared" si="2"/>
        <v>februari</v>
      </c>
      <c r="J128">
        <f t="shared" si="3"/>
        <v>0</v>
      </c>
    </row>
    <row r="129" spans="2:10" ht="16.5" x14ac:dyDescent="0.45">
      <c r="B129" s="78">
        <v>45327</v>
      </c>
      <c r="C129" s="79" t="str">
        <f t="shared" si="2"/>
        <v>februari</v>
      </c>
      <c r="J129">
        <f t="shared" si="3"/>
        <v>0</v>
      </c>
    </row>
    <row r="130" spans="2:10" ht="16.5" x14ac:dyDescent="0.45">
      <c r="B130" s="78">
        <v>45328</v>
      </c>
      <c r="C130" s="79" t="str">
        <f t="shared" si="2"/>
        <v>februari</v>
      </c>
      <c r="J130">
        <f t="shared" si="3"/>
        <v>0</v>
      </c>
    </row>
    <row r="131" spans="2:10" ht="16.5" x14ac:dyDescent="0.45">
      <c r="B131" s="78">
        <v>45329</v>
      </c>
      <c r="C131" s="79" t="str">
        <f t="shared" ref="C131:C194" si="4">TEXT($B131,"MMMM")</f>
        <v>februari</v>
      </c>
      <c r="J131">
        <f t="shared" ref="J131:J194" si="5">SUM(D131:H131)</f>
        <v>0</v>
      </c>
    </row>
    <row r="132" spans="2:10" ht="16.5" x14ac:dyDescent="0.45">
      <c r="B132" s="78">
        <v>45330</v>
      </c>
      <c r="C132" s="79" t="str">
        <f t="shared" si="4"/>
        <v>februari</v>
      </c>
      <c r="J132">
        <f t="shared" si="5"/>
        <v>0</v>
      </c>
    </row>
    <row r="133" spans="2:10" ht="16.5" x14ac:dyDescent="0.45">
      <c r="B133" s="78">
        <v>45331</v>
      </c>
      <c r="C133" s="79" t="str">
        <f t="shared" si="4"/>
        <v>februari</v>
      </c>
      <c r="J133">
        <f t="shared" si="5"/>
        <v>0</v>
      </c>
    </row>
    <row r="134" spans="2:10" ht="16.5" x14ac:dyDescent="0.45">
      <c r="B134" s="78">
        <v>45332</v>
      </c>
      <c r="C134" s="79" t="str">
        <f t="shared" si="4"/>
        <v>februari</v>
      </c>
      <c r="J134">
        <f t="shared" si="5"/>
        <v>0</v>
      </c>
    </row>
    <row r="135" spans="2:10" ht="16.5" x14ac:dyDescent="0.45">
      <c r="B135" s="78">
        <v>45333</v>
      </c>
      <c r="C135" s="79" t="str">
        <f t="shared" si="4"/>
        <v>februari</v>
      </c>
      <c r="J135">
        <f t="shared" si="5"/>
        <v>0</v>
      </c>
    </row>
    <row r="136" spans="2:10" ht="16.5" x14ac:dyDescent="0.45">
      <c r="B136" s="78">
        <v>45334</v>
      </c>
      <c r="C136" s="79" t="str">
        <f t="shared" si="4"/>
        <v>februari</v>
      </c>
      <c r="J136">
        <f t="shared" si="5"/>
        <v>0</v>
      </c>
    </row>
    <row r="137" spans="2:10" ht="16.5" x14ac:dyDescent="0.45">
      <c r="B137" s="78">
        <v>45335</v>
      </c>
      <c r="C137" s="79" t="str">
        <f t="shared" si="4"/>
        <v>februari</v>
      </c>
      <c r="J137">
        <f t="shared" si="5"/>
        <v>0</v>
      </c>
    </row>
    <row r="138" spans="2:10" ht="16.5" x14ac:dyDescent="0.45">
      <c r="B138" s="78">
        <v>45336</v>
      </c>
      <c r="C138" s="79" t="str">
        <f t="shared" si="4"/>
        <v>februari</v>
      </c>
      <c r="J138">
        <f t="shared" si="5"/>
        <v>0</v>
      </c>
    </row>
    <row r="139" spans="2:10" ht="16.5" x14ac:dyDescent="0.45">
      <c r="B139" s="78">
        <v>45337</v>
      </c>
      <c r="C139" s="79" t="str">
        <f t="shared" si="4"/>
        <v>februari</v>
      </c>
      <c r="J139">
        <f t="shared" si="5"/>
        <v>0</v>
      </c>
    </row>
    <row r="140" spans="2:10" ht="16.5" x14ac:dyDescent="0.45">
      <c r="B140" s="78">
        <v>45338</v>
      </c>
      <c r="C140" s="79" t="str">
        <f t="shared" si="4"/>
        <v>februari</v>
      </c>
      <c r="J140">
        <f t="shared" si="5"/>
        <v>0</v>
      </c>
    </row>
    <row r="141" spans="2:10" ht="16.5" x14ac:dyDescent="0.45">
      <c r="B141" s="78">
        <v>45339</v>
      </c>
      <c r="C141" s="79" t="str">
        <f t="shared" si="4"/>
        <v>februari</v>
      </c>
      <c r="J141">
        <f t="shared" si="5"/>
        <v>0</v>
      </c>
    </row>
    <row r="142" spans="2:10" ht="16.5" x14ac:dyDescent="0.45">
      <c r="B142" s="78">
        <v>45340</v>
      </c>
      <c r="C142" s="79" t="str">
        <f t="shared" si="4"/>
        <v>februari</v>
      </c>
      <c r="J142">
        <f t="shared" si="5"/>
        <v>0</v>
      </c>
    </row>
    <row r="143" spans="2:10" ht="16.5" x14ac:dyDescent="0.45">
      <c r="B143" s="78">
        <v>45341</v>
      </c>
      <c r="C143" s="79" t="str">
        <f t="shared" si="4"/>
        <v>februari</v>
      </c>
      <c r="J143">
        <f t="shared" si="5"/>
        <v>0</v>
      </c>
    </row>
    <row r="144" spans="2:10" ht="16.5" x14ac:dyDescent="0.45">
      <c r="B144" s="78">
        <v>45342</v>
      </c>
      <c r="C144" s="79" t="str">
        <f t="shared" si="4"/>
        <v>februari</v>
      </c>
      <c r="J144">
        <f t="shared" si="5"/>
        <v>0</v>
      </c>
    </row>
    <row r="145" spans="2:10" ht="16.5" x14ac:dyDescent="0.45">
      <c r="B145" s="78">
        <v>45343</v>
      </c>
      <c r="C145" s="79" t="str">
        <f t="shared" si="4"/>
        <v>februari</v>
      </c>
      <c r="J145">
        <f t="shared" si="5"/>
        <v>0</v>
      </c>
    </row>
    <row r="146" spans="2:10" ht="16.5" x14ac:dyDescent="0.45">
      <c r="B146" s="78">
        <v>45344</v>
      </c>
      <c r="C146" s="79" t="str">
        <f t="shared" si="4"/>
        <v>februari</v>
      </c>
      <c r="J146">
        <f t="shared" si="5"/>
        <v>0</v>
      </c>
    </row>
    <row r="147" spans="2:10" ht="16.5" x14ac:dyDescent="0.45">
      <c r="B147" s="78">
        <v>45345</v>
      </c>
      <c r="C147" s="79" t="str">
        <f t="shared" si="4"/>
        <v>februari</v>
      </c>
      <c r="J147">
        <f t="shared" si="5"/>
        <v>0</v>
      </c>
    </row>
    <row r="148" spans="2:10" ht="16.5" x14ac:dyDescent="0.45">
      <c r="B148" s="78">
        <v>45346</v>
      </c>
      <c r="C148" s="79" t="str">
        <f t="shared" si="4"/>
        <v>februari</v>
      </c>
      <c r="J148">
        <f t="shared" si="5"/>
        <v>0</v>
      </c>
    </row>
    <row r="149" spans="2:10" ht="16.5" x14ac:dyDescent="0.45">
      <c r="B149" s="78">
        <v>45347</v>
      </c>
      <c r="C149" s="79" t="str">
        <f t="shared" si="4"/>
        <v>februari</v>
      </c>
      <c r="J149">
        <f t="shared" si="5"/>
        <v>0</v>
      </c>
    </row>
    <row r="150" spans="2:10" ht="16.5" x14ac:dyDescent="0.45">
      <c r="B150" s="78">
        <v>45348</v>
      </c>
      <c r="C150" s="79" t="str">
        <f t="shared" si="4"/>
        <v>februari</v>
      </c>
      <c r="J150">
        <f t="shared" si="5"/>
        <v>0</v>
      </c>
    </row>
    <row r="151" spans="2:10" ht="16.5" x14ac:dyDescent="0.45">
      <c r="B151" s="78">
        <v>45349</v>
      </c>
      <c r="C151" s="79" t="str">
        <f t="shared" si="4"/>
        <v>februari</v>
      </c>
      <c r="J151">
        <f t="shared" si="5"/>
        <v>0</v>
      </c>
    </row>
    <row r="152" spans="2:10" ht="16.5" x14ac:dyDescent="0.45">
      <c r="B152" s="78">
        <v>45350</v>
      </c>
      <c r="C152" s="79" t="str">
        <f t="shared" si="4"/>
        <v>februari</v>
      </c>
      <c r="J152">
        <f t="shared" si="5"/>
        <v>0</v>
      </c>
    </row>
    <row r="153" spans="2:10" ht="16.5" x14ac:dyDescent="0.45">
      <c r="B153" s="78">
        <v>45351</v>
      </c>
      <c r="C153" s="79" t="str">
        <f t="shared" si="4"/>
        <v>februari</v>
      </c>
      <c r="J153">
        <f t="shared" si="5"/>
        <v>0</v>
      </c>
    </row>
    <row r="154" spans="2:10" ht="16.5" x14ac:dyDescent="0.45">
      <c r="B154" s="78">
        <v>45352</v>
      </c>
      <c r="C154" s="79" t="str">
        <f t="shared" si="4"/>
        <v>mars</v>
      </c>
      <c r="J154">
        <f t="shared" si="5"/>
        <v>0</v>
      </c>
    </row>
    <row r="155" spans="2:10" ht="16.5" x14ac:dyDescent="0.45">
      <c r="B155" s="78">
        <v>45353</v>
      </c>
      <c r="C155" s="79" t="str">
        <f t="shared" si="4"/>
        <v>mars</v>
      </c>
      <c r="J155">
        <f t="shared" si="5"/>
        <v>0</v>
      </c>
    </row>
    <row r="156" spans="2:10" ht="16.5" x14ac:dyDescent="0.45">
      <c r="B156" s="78">
        <v>45354</v>
      </c>
      <c r="C156" s="79" t="str">
        <f t="shared" si="4"/>
        <v>mars</v>
      </c>
      <c r="J156">
        <f t="shared" si="5"/>
        <v>0</v>
      </c>
    </row>
    <row r="157" spans="2:10" ht="16.5" x14ac:dyDescent="0.45">
      <c r="B157" s="78">
        <v>45355</v>
      </c>
      <c r="C157" s="79" t="str">
        <f t="shared" si="4"/>
        <v>mars</v>
      </c>
      <c r="J157">
        <f t="shared" si="5"/>
        <v>0</v>
      </c>
    </row>
    <row r="158" spans="2:10" ht="16.5" x14ac:dyDescent="0.45">
      <c r="B158" s="78">
        <v>45356</v>
      </c>
      <c r="C158" s="79" t="str">
        <f t="shared" si="4"/>
        <v>mars</v>
      </c>
      <c r="J158">
        <f t="shared" si="5"/>
        <v>0</v>
      </c>
    </row>
    <row r="159" spans="2:10" ht="16.5" x14ac:dyDescent="0.45">
      <c r="B159" s="78">
        <v>45357</v>
      </c>
      <c r="C159" s="79" t="str">
        <f t="shared" si="4"/>
        <v>mars</v>
      </c>
      <c r="J159">
        <f t="shared" si="5"/>
        <v>0</v>
      </c>
    </row>
    <row r="160" spans="2:10" ht="16.5" x14ac:dyDescent="0.45">
      <c r="B160" s="78">
        <v>45358</v>
      </c>
      <c r="C160" s="79" t="str">
        <f t="shared" si="4"/>
        <v>mars</v>
      </c>
      <c r="J160">
        <f t="shared" si="5"/>
        <v>0</v>
      </c>
    </row>
    <row r="161" spans="2:10" ht="16.5" x14ac:dyDescent="0.45">
      <c r="B161" s="78">
        <v>45359</v>
      </c>
      <c r="C161" s="79" t="str">
        <f t="shared" si="4"/>
        <v>mars</v>
      </c>
      <c r="J161">
        <f t="shared" si="5"/>
        <v>0</v>
      </c>
    </row>
    <row r="162" spans="2:10" ht="16.5" x14ac:dyDescent="0.45">
      <c r="B162" s="78">
        <v>45360</v>
      </c>
      <c r="C162" s="79" t="str">
        <f t="shared" si="4"/>
        <v>mars</v>
      </c>
      <c r="J162">
        <f t="shared" si="5"/>
        <v>0</v>
      </c>
    </row>
    <row r="163" spans="2:10" ht="16.5" x14ac:dyDescent="0.45">
      <c r="B163" s="78">
        <v>45361</v>
      </c>
      <c r="C163" s="79" t="str">
        <f t="shared" si="4"/>
        <v>mars</v>
      </c>
      <c r="J163">
        <f t="shared" si="5"/>
        <v>0</v>
      </c>
    </row>
    <row r="164" spans="2:10" ht="16.5" x14ac:dyDescent="0.45">
      <c r="B164" s="78">
        <v>45362</v>
      </c>
      <c r="C164" s="79" t="str">
        <f t="shared" si="4"/>
        <v>mars</v>
      </c>
      <c r="J164">
        <f t="shared" si="5"/>
        <v>0</v>
      </c>
    </row>
    <row r="165" spans="2:10" ht="16.5" x14ac:dyDescent="0.45">
      <c r="B165" s="78">
        <v>45363</v>
      </c>
      <c r="C165" s="79" t="str">
        <f t="shared" si="4"/>
        <v>mars</v>
      </c>
      <c r="J165">
        <f t="shared" si="5"/>
        <v>0</v>
      </c>
    </row>
    <row r="166" spans="2:10" ht="16.5" x14ac:dyDescent="0.45">
      <c r="B166" s="78">
        <v>45364</v>
      </c>
      <c r="C166" s="79" t="str">
        <f t="shared" si="4"/>
        <v>mars</v>
      </c>
      <c r="J166">
        <f t="shared" si="5"/>
        <v>0</v>
      </c>
    </row>
    <row r="167" spans="2:10" ht="16.5" x14ac:dyDescent="0.45">
      <c r="B167" s="78">
        <v>45365</v>
      </c>
      <c r="C167" s="79" t="str">
        <f t="shared" si="4"/>
        <v>mars</v>
      </c>
      <c r="J167">
        <f t="shared" si="5"/>
        <v>0</v>
      </c>
    </row>
    <row r="168" spans="2:10" ht="16.5" x14ac:dyDescent="0.45">
      <c r="B168" s="78">
        <v>45366</v>
      </c>
      <c r="C168" s="79" t="str">
        <f t="shared" si="4"/>
        <v>mars</v>
      </c>
      <c r="J168">
        <f t="shared" si="5"/>
        <v>0</v>
      </c>
    </row>
    <row r="169" spans="2:10" ht="16.5" x14ac:dyDescent="0.45">
      <c r="B169" s="78">
        <v>45367</v>
      </c>
      <c r="C169" s="79" t="str">
        <f t="shared" si="4"/>
        <v>mars</v>
      </c>
      <c r="J169">
        <f t="shared" si="5"/>
        <v>0</v>
      </c>
    </row>
    <row r="170" spans="2:10" ht="16.5" x14ac:dyDescent="0.45">
      <c r="B170" s="78">
        <v>45368</v>
      </c>
      <c r="C170" s="79" t="str">
        <f t="shared" si="4"/>
        <v>mars</v>
      </c>
      <c r="J170">
        <f t="shared" si="5"/>
        <v>0</v>
      </c>
    </row>
    <row r="171" spans="2:10" ht="16.5" x14ac:dyDescent="0.45">
      <c r="B171" s="78">
        <v>45369</v>
      </c>
      <c r="C171" s="79" t="str">
        <f t="shared" si="4"/>
        <v>mars</v>
      </c>
      <c r="J171">
        <f t="shared" si="5"/>
        <v>0</v>
      </c>
    </row>
    <row r="172" spans="2:10" ht="16.5" x14ac:dyDescent="0.45">
      <c r="B172" s="78">
        <v>45370</v>
      </c>
      <c r="C172" s="79" t="str">
        <f t="shared" si="4"/>
        <v>mars</v>
      </c>
      <c r="J172">
        <f t="shared" si="5"/>
        <v>0</v>
      </c>
    </row>
    <row r="173" spans="2:10" ht="16.5" x14ac:dyDescent="0.45">
      <c r="B173" s="78">
        <v>45371</v>
      </c>
      <c r="C173" s="79" t="str">
        <f t="shared" si="4"/>
        <v>mars</v>
      </c>
      <c r="J173">
        <f t="shared" si="5"/>
        <v>0</v>
      </c>
    </row>
    <row r="174" spans="2:10" ht="16.5" x14ac:dyDescent="0.45">
      <c r="B174" s="78">
        <v>45372</v>
      </c>
      <c r="C174" s="79" t="str">
        <f t="shared" si="4"/>
        <v>mars</v>
      </c>
      <c r="J174">
        <f t="shared" si="5"/>
        <v>0</v>
      </c>
    </row>
    <row r="175" spans="2:10" ht="16.5" x14ac:dyDescent="0.45">
      <c r="B175" s="78">
        <v>45373</v>
      </c>
      <c r="C175" s="79" t="str">
        <f t="shared" si="4"/>
        <v>mars</v>
      </c>
      <c r="J175">
        <f t="shared" si="5"/>
        <v>0</v>
      </c>
    </row>
    <row r="176" spans="2:10" ht="16.5" x14ac:dyDescent="0.45">
      <c r="B176" s="78">
        <v>45374</v>
      </c>
      <c r="C176" s="79" t="str">
        <f t="shared" si="4"/>
        <v>mars</v>
      </c>
      <c r="J176">
        <f t="shared" si="5"/>
        <v>0</v>
      </c>
    </row>
    <row r="177" spans="2:10" ht="16.5" x14ac:dyDescent="0.45">
      <c r="B177" s="78">
        <v>45375</v>
      </c>
      <c r="C177" s="79" t="str">
        <f t="shared" si="4"/>
        <v>mars</v>
      </c>
      <c r="J177">
        <f t="shared" si="5"/>
        <v>0</v>
      </c>
    </row>
    <row r="178" spans="2:10" ht="16.5" x14ac:dyDescent="0.45">
      <c r="B178" s="78">
        <v>45376</v>
      </c>
      <c r="C178" s="79" t="str">
        <f t="shared" si="4"/>
        <v>mars</v>
      </c>
      <c r="J178">
        <f t="shared" si="5"/>
        <v>0</v>
      </c>
    </row>
    <row r="179" spans="2:10" ht="16.5" x14ac:dyDescent="0.45">
      <c r="B179" s="78">
        <v>45377</v>
      </c>
      <c r="C179" s="79" t="str">
        <f t="shared" si="4"/>
        <v>mars</v>
      </c>
      <c r="J179">
        <f t="shared" si="5"/>
        <v>0</v>
      </c>
    </row>
    <row r="180" spans="2:10" ht="16.5" x14ac:dyDescent="0.45">
      <c r="B180" s="78">
        <v>45378</v>
      </c>
      <c r="C180" s="79" t="str">
        <f t="shared" si="4"/>
        <v>mars</v>
      </c>
      <c r="J180">
        <f t="shared" si="5"/>
        <v>0</v>
      </c>
    </row>
    <row r="181" spans="2:10" ht="16.5" x14ac:dyDescent="0.45">
      <c r="B181" s="78">
        <v>45379</v>
      </c>
      <c r="C181" s="79" t="str">
        <f t="shared" si="4"/>
        <v>mars</v>
      </c>
      <c r="J181">
        <f t="shared" si="5"/>
        <v>0</v>
      </c>
    </row>
    <row r="182" spans="2:10" ht="16.5" x14ac:dyDescent="0.45">
      <c r="B182" s="78">
        <v>45380</v>
      </c>
      <c r="C182" s="79" t="str">
        <f t="shared" si="4"/>
        <v>mars</v>
      </c>
      <c r="J182">
        <f t="shared" si="5"/>
        <v>0</v>
      </c>
    </row>
    <row r="183" spans="2:10" ht="16.5" x14ac:dyDescent="0.45">
      <c r="B183" s="78">
        <v>45381</v>
      </c>
      <c r="C183" s="79" t="str">
        <f t="shared" si="4"/>
        <v>mars</v>
      </c>
      <c r="J183">
        <f t="shared" si="5"/>
        <v>0</v>
      </c>
    </row>
    <row r="184" spans="2:10" ht="16.5" x14ac:dyDescent="0.45">
      <c r="B184" s="78">
        <v>45382</v>
      </c>
      <c r="C184" s="79" t="str">
        <f t="shared" si="4"/>
        <v>mars</v>
      </c>
      <c r="J184">
        <f t="shared" si="5"/>
        <v>0</v>
      </c>
    </row>
    <row r="185" spans="2:10" ht="16.5" x14ac:dyDescent="0.45">
      <c r="B185" s="78">
        <v>45383</v>
      </c>
      <c r="C185" s="79" t="str">
        <f t="shared" si="4"/>
        <v>april</v>
      </c>
      <c r="J185">
        <f t="shared" si="5"/>
        <v>0</v>
      </c>
    </row>
    <row r="186" spans="2:10" ht="16.5" x14ac:dyDescent="0.45">
      <c r="B186" s="78">
        <v>45384</v>
      </c>
      <c r="C186" s="79" t="str">
        <f t="shared" si="4"/>
        <v>april</v>
      </c>
      <c r="J186">
        <f t="shared" si="5"/>
        <v>0</v>
      </c>
    </row>
    <row r="187" spans="2:10" ht="16.5" x14ac:dyDescent="0.45">
      <c r="B187" s="78">
        <v>45385</v>
      </c>
      <c r="C187" s="79" t="str">
        <f t="shared" si="4"/>
        <v>april</v>
      </c>
      <c r="J187">
        <f t="shared" si="5"/>
        <v>0</v>
      </c>
    </row>
    <row r="188" spans="2:10" ht="16.5" x14ac:dyDescent="0.45">
      <c r="B188" s="78">
        <v>45386</v>
      </c>
      <c r="C188" s="79" t="str">
        <f t="shared" si="4"/>
        <v>april</v>
      </c>
      <c r="J188">
        <f t="shared" si="5"/>
        <v>0</v>
      </c>
    </row>
    <row r="189" spans="2:10" ht="16.5" x14ac:dyDescent="0.45">
      <c r="B189" s="78">
        <v>45387</v>
      </c>
      <c r="C189" s="79" t="str">
        <f t="shared" si="4"/>
        <v>april</v>
      </c>
      <c r="J189">
        <f t="shared" si="5"/>
        <v>0</v>
      </c>
    </row>
    <row r="190" spans="2:10" ht="16.5" x14ac:dyDescent="0.45">
      <c r="B190" s="78">
        <v>45388</v>
      </c>
      <c r="C190" s="79" t="str">
        <f t="shared" si="4"/>
        <v>april</v>
      </c>
      <c r="J190">
        <f t="shared" si="5"/>
        <v>0</v>
      </c>
    </row>
    <row r="191" spans="2:10" ht="16.5" x14ac:dyDescent="0.45">
      <c r="B191" s="78">
        <v>45389</v>
      </c>
      <c r="C191" s="79" t="str">
        <f t="shared" si="4"/>
        <v>april</v>
      </c>
      <c r="J191">
        <f t="shared" si="5"/>
        <v>0</v>
      </c>
    </row>
    <row r="192" spans="2:10" ht="16.5" x14ac:dyDescent="0.45">
      <c r="B192" s="78">
        <v>45390</v>
      </c>
      <c r="C192" s="79" t="str">
        <f t="shared" si="4"/>
        <v>april</v>
      </c>
      <c r="J192">
        <f t="shared" si="5"/>
        <v>0</v>
      </c>
    </row>
    <row r="193" spans="2:10" ht="16.5" x14ac:dyDescent="0.45">
      <c r="B193" s="78">
        <v>45391</v>
      </c>
      <c r="C193" s="79" t="str">
        <f t="shared" si="4"/>
        <v>april</v>
      </c>
      <c r="J193">
        <f t="shared" si="5"/>
        <v>0</v>
      </c>
    </row>
    <row r="194" spans="2:10" ht="16.5" x14ac:dyDescent="0.45">
      <c r="B194" s="78">
        <v>45392</v>
      </c>
      <c r="C194" s="79" t="str">
        <f t="shared" si="4"/>
        <v>april</v>
      </c>
      <c r="J194">
        <f t="shared" si="5"/>
        <v>0</v>
      </c>
    </row>
    <row r="195" spans="2:10" ht="16.5" x14ac:dyDescent="0.45">
      <c r="B195" s="78">
        <v>45393</v>
      </c>
      <c r="C195" s="79" t="str">
        <f t="shared" ref="C195:C258" si="6">TEXT($B195,"MMMM")</f>
        <v>april</v>
      </c>
      <c r="J195">
        <f t="shared" ref="J195:J258" si="7">SUM(D195:H195)</f>
        <v>0</v>
      </c>
    </row>
    <row r="196" spans="2:10" ht="16.5" x14ac:dyDescent="0.45">
      <c r="B196" s="78">
        <v>45394</v>
      </c>
      <c r="C196" s="79" t="str">
        <f t="shared" si="6"/>
        <v>april</v>
      </c>
      <c r="J196">
        <f t="shared" si="7"/>
        <v>0</v>
      </c>
    </row>
    <row r="197" spans="2:10" ht="16.5" x14ac:dyDescent="0.45">
      <c r="B197" s="78">
        <v>45395</v>
      </c>
      <c r="C197" s="79" t="str">
        <f t="shared" si="6"/>
        <v>april</v>
      </c>
      <c r="J197">
        <f t="shared" si="7"/>
        <v>0</v>
      </c>
    </row>
    <row r="198" spans="2:10" ht="16.5" x14ac:dyDescent="0.45">
      <c r="B198" s="78">
        <v>45396</v>
      </c>
      <c r="C198" s="79" t="str">
        <f t="shared" si="6"/>
        <v>april</v>
      </c>
      <c r="J198">
        <f t="shared" si="7"/>
        <v>0</v>
      </c>
    </row>
    <row r="199" spans="2:10" ht="16.5" x14ac:dyDescent="0.45">
      <c r="B199" s="78">
        <v>45397</v>
      </c>
      <c r="C199" s="79" t="str">
        <f t="shared" si="6"/>
        <v>april</v>
      </c>
      <c r="J199">
        <f t="shared" si="7"/>
        <v>0</v>
      </c>
    </row>
    <row r="200" spans="2:10" ht="16.5" x14ac:dyDescent="0.45">
      <c r="B200" s="78">
        <v>45398</v>
      </c>
      <c r="C200" s="79" t="str">
        <f t="shared" si="6"/>
        <v>april</v>
      </c>
      <c r="J200">
        <f t="shared" si="7"/>
        <v>0</v>
      </c>
    </row>
    <row r="201" spans="2:10" ht="16.5" x14ac:dyDescent="0.45">
      <c r="B201" s="78">
        <v>45399</v>
      </c>
      <c r="C201" s="79" t="str">
        <f t="shared" si="6"/>
        <v>april</v>
      </c>
      <c r="J201">
        <f t="shared" si="7"/>
        <v>0</v>
      </c>
    </row>
    <row r="202" spans="2:10" ht="16.5" x14ac:dyDescent="0.45">
      <c r="B202" s="78">
        <v>45400</v>
      </c>
      <c r="C202" s="79" t="str">
        <f t="shared" si="6"/>
        <v>april</v>
      </c>
      <c r="J202">
        <f t="shared" si="7"/>
        <v>0</v>
      </c>
    </row>
    <row r="203" spans="2:10" ht="16.5" x14ac:dyDescent="0.45">
      <c r="B203" s="78">
        <v>45401</v>
      </c>
      <c r="C203" s="79" t="str">
        <f t="shared" si="6"/>
        <v>april</v>
      </c>
      <c r="J203">
        <f t="shared" si="7"/>
        <v>0</v>
      </c>
    </row>
    <row r="204" spans="2:10" ht="16.5" x14ac:dyDescent="0.45">
      <c r="B204" s="78">
        <v>45402</v>
      </c>
      <c r="C204" s="79" t="str">
        <f t="shared" si="6"/>
        <v>april</v>
      </c>
      <c r="J204">
        <f t="shared" si="7"/>
        <v>0</v>
      </c>
    </row>
    <row r="205" spans="2:10" ht="16.5" x14ac:dyDescent="0.45">
      <c r="B205" s="78">
        <v>45403</v>
      </c>
      <c r="C205" s="79" t="str">
        <f t="shared" si="6"/>
        <v>april</v>
      </c>
      <c r="J205">
        <f t="shared" si="7"/>
        <v>0</v>
      </c>
    </row>
    <row r="206" spans="2:10" ht="16.5" x14ac:dyDescent="0.45">
      <c r="B206" s="78">
        <v>45404</v>
      </c>
      <c r="C206" s="79" t="str">
        <f t="shared" si="6"/>
        <v>april</v>
      </c>
      <c r="J206">
        <f t="shared" si="7"/>
        <v>0</v>
      </c>
    </row>
    <row r="207" spans="2:10" ht="16.5" x14ac:dyDescent="0.45">
      <c r="B207" s="78">
        <v>45405</v>
      </c>
      <c r="C207" s="79" t="str">
        <f t="shared" si="6"/>
        <v>april</v>
      </c>
      <c r="J207">
        <f t="shared" si="7"/>
        <v>0</v>
      </c>
    </row>
    <row r="208" spans="2:10" ht="16.5" x14ac:dyDescent="0.45">
      <c r="B208" s="78">
        <v>45406</v>
      </c>
      <c r="C208" s="79" t="str">
        <f t="shared" si="6"/>
        <v>april</v>
      </c>
      <c r="J208">
        <f t="shared" si="7"/>
        <v>0</v>
      </c>
    </row>
    <row r="209" spans="2:10" ht="16.5" x14ac:dyDescent="0.45">
      <c r="B209" s="78">
        <v>45407</v>
      </c>
      <c r="C209" s="79" t="str">
        <f t="shared" si="6"/>
        <v>april</v>
      </c>
      <c r="J209">
        <f t="shared" si="7"/>
        <v>0</v>
      </c>
    </row>
    <row r="210" spans="2:10" ht="16.5" x14ac:dyDescent="0.45">
      <c r="B210" s="78">
        <v>45408</v>
      </c>
      <c r="C210" s="79" t="str">
        <f t="shared" si="6"/>
        <v>april</v>
      </c>
      <c r="J210">
        <f t="shared" si="7"/>
        <v>0</v>
      </c>
    </row>
    <row r="211" spans="2:10" ht="16.5" x14ac:dyDescent="0.45">
      <c r="B211" s="78">
        <v>45409</v>
      </c>
      <c r="C211" s="79" t="str">
        <f t="shared" si="6"/>
        <v>april</v>
      </c>
      <c r="J211">
        <f t="shared" si="7"/>
        <v>0</v>
      </c>
    </row>
    <row r="212" spans="2:10" ht="16.5" x14ac:dyDescent="0.45">
      <c r="B212" s="78">
        <v>45410</v>
      </c>
      <c r="C212" s="79" t="str">
        <f t="shared" si="6"/>
        <v>april</v>
      </c>
      <c r="J212">
        <f t="shared" si="7"/>
        <v>0</v>
      </c>
    </row>
    <row r="213" spans="2:10" ht="16.5" x14ac:dyDescent="0.45">
      <c r="B213" s="78">
        <v>45411</v>
      </c>
      <c r="C213" s="79" t="str">
        <f t="shared" si="6"/>
        <v>april</v>
      </c>
      <c r="J213">
        <f t="shared" si="7"/>
        <v>0</v>
      </c>
    </row>
    <row r="214" spans="2:10" ht="16.5" x14ac:dyDescent="0.45">
      <c r="B214" s="78">
        <v>45412</v>
      </c>
      <c r="C214" s="79" t="str">
        <f t="shared" si="6"/>
        <v>april</v>
      </c>
      <c r="J214">
        <f t="shared" si="7"/>
        <v>0</v>
      </c>
    </row>
    <row r="215" spans="2:10" ht="16.5" x14ac:dyDescent="0.45">
      <c r="B215" s="78">
        <v>45413</v>
      </c>
      <c r="C215" s="79" t="str">
        <f t="shared" si="6"/>
        <v>maj</v>
      </c>
      <c r="J215">
        <f t="shared" si="7"/>
        <v>0</v>
      </c>
    </row>
    <row r="216" spans="2:10" ht="16.5" x14ac:dyDescent="0.45">
      <c r="B216" s="78">
        <v>45414</v>
      </c>
      <c r="C216" s="79" t="str">
        <f t="shared" si="6"/>
        <v>maj</v>
      </c>
      <c r="J216">
        <f t="shared" si="7"/>
        <v>0</v>
      </c>
    </row>
    <row r="217" spans="2:10" ht="16.5" x14ac:dyDescent="0.45">
      <c r="B217" s="78">
        <v>45415</v>
      </c>
      <c r="C217" s="79" t="str">
        <f t="shared" si="6"/>
        <v>maj</v>
      </c>
      <c r="J217">
        <f t="shared" si="7"/>
        <v>0</v>
      </c>
    </row>
    <row r="218" spans="2:10" ht="16.5" x14ac:dyDescent="0.45">
      <c r="B218" s="78">
        <v>45416</v>
      </c>
      <c r="C218" s="79" t="str">
        <f t="shared" si="6"/>
        <v>maj</v>
      </c>
      <c r="J218">
        <f t="shared" si="7"/>
        <v>0</v>
      </c>
    </row>
    <row r="219" spans="2:10" ht="16.5" x14ac:dyDescent="0.45">
      <c r="B219" s="78">
        <v>45417</v>
      </c>
      <c r="C219" s="79" t="str">
        <f t="shared" si="6"/>
        <v>maj</v>
      </c>
      <c r="J219">
        <f t="shared" si="7"/>
        <v>0</v>
      </c>
    </row>
    <row r="220" spans="2:10" ht="16.5" x14ac:dyDescent="0.45">
      <c r="B220" s="78">
        <v>45418</v>
      </c>
      <c r="C220" s="79" t="str">
        <f t="shared" si="6"/>
        <v>maj</v>
      </c>
      <c r="J220">
        <f t="shared" si="7"/>
        <v>0</v>
      </c>
    </row>
    <row r="221" spans="2:10" ht="16.5" x14ac:dyDescent="0.45">
      <c r="B221" s="78">
        <v>45419</v>
      </c>
      <c r="C221" s="79" t="str">
        <f t="shared" si="6"/>
        <v>maj</v>
      </c>
      <c r="J221">
        <f t="shared" si="7"/>
        <v>0</v>
      </c>
    </row>
    <row r="222" spans="2:10" ht="16.5" x14ac:dyDescent="0.45">
      <c r="B222" s="78">
        <v>45420</v>
      </c>
      <c r="C222" s="79" t="str">
        <f t="shared" si="6"/>
        <v>maj</v>
      </c>
      <c r="J222">
        <f t="shared" si="7"/>
        <v>0</v>
      </c>
    </row>
    <row r="223" spans="2:10" ht="16.5" x14ac:dyDescent="0.45">
      <c r="B223" s="78">
        <v>45421</v>
      </c>
      <c r="C223" s="79" t="str">
        <f t="shared" si="6"/>
        <v>maj</v>
      </c>
      <c r="J223">
        <f t="shared" si="7"/>
        <v>0</v>
      </c>
    </row>
    <row r="224" spans="2:10" ht="16.5" x14ac:dyDescent="0.45">
      <c r="B224" s="78">
        <v>45422</v>
      </c>
      <c r="C224" s="79" t="str">
        <f t="shared" si="6"/>
        <v>maj</v>
      </c>
      <c r="J224">
        <f t="shared" si="7"/>
        <v>0</v>
      </c>
    </row>
    <row r="225" spans="2:10" ht="16.5" x14ac:dyDescent="0.45">
      <c r="B225" s="78">
        <v>45423</v>
      </c>
      <c r="C225" s="79" t="str">
        <f t="shared" si="6"/>
        <v>maj</v>
      </c>
      <c r="J225">
        <f t="shared" si="7"/>
        <v>0</v>
      </c>
    </row>
    <row r="226" spans="2:10" ht="16.5" x14ac:dyDescent="0.45">
      <c r="B226" s="78">
        <v>45424</v>
      </c>
      <c r="C226" s="79" t="str">
        <f t="shared" si="6"/>
        <v>maj</v>
      </c>
      <c r="J226">
        <f t="shared" si="7"/>
        <v>0</v>
      </c>
    </row>
    <row r="227" spans="2:10" ht="16.5" x14ac:dyDescent="0.45">
      <c r="B227" s="78">
        <v>45425</v>
      </c>
      <c r="C227" s="79" t="str">
        <f t="shared" si="6"/>
        <v>maj</v>
      </c>
      <c r="J227">
        <f t="shared" si="7"/>
        <v>0</v>
      </c>
    </row>
    <row r="228" spans="2:10" ht="16.5" x14ac:dyDescent="0.45">
      <c r="B228" s="78">
        <v>45426</v>
      </c>
      <c r="C228" s="79" t="str">
        <f t="shared" si="6"/>
        <v>maj</v>
      </c>
      <c r="J228">
        <f t="shared" si="7"/>
        <v>0</v>
      </c>
    </row>
    <row r="229" spans="2:10" ht="16.5" x14ac:dyDescent="0.45">
      <c r="B229" s="78">
        <v>45427</v>
      </c>
      <c r="C229" s="79" t="str">
        <f t="shared" si="6"/>
        <v>maj</v>
      </c>
      <c r="J229">
        <f t="shared" si="7"/>
        <v>0</v>
      </c>
    </row>
    <row r="230" spans="2:10" ht="16.5" x14ac:dyDescent="0.45">
      <c r="B230" s="78">
        <v>45428</v>
      </c>
      <c r="C230" s="79" t="str">
        <f t="shared" si="6"/>
        <v>maj</v>
      </c>
      <c r="J230">
        <f t="shared" si="7"/>
        <v>0</v>
      </c>
    </row>
    <row r="231" spans="2:10" ht="16.5" x14ac:dyDescent="0.45">
      <c r="B231" s="78">
        <v>45429</v>
      </c>
      <c r="C231" s="79" t="str">
        <f t="shared" si="6"/>
        <v>maj</v>
      </c>
      <c r="J231">
        <f t="shared" si="7"/>
        <v>0</v>
      </c>
    </row>
    <row r="232" spans="2:10" ht="16.5" x14ac:dyDescent="0.45">
      <c r="B232" s="78">
        <v>45430</v>
      </c>
      <c r="C232" s="79" t="str">
        <f t="shared" si="6"/>
        <v>maj</v>
      </c>
      <c r="J232">
        <f t="shared" si="7"/>
        <v>0</v>
      </c>
    </row>
    <row r="233" spans="2:10" ht="16.5" x14ac:dyDescent="0.45">
      <c r="B233" s="78">
        <v>45431</v>
      </c>
      <c r="C233" s="79" t="str">
        <f t="shared" si="6"/>
        <v>maj</v>
      </c>
      <c r="J233">
        <f t="shared" si="7"/>
        <v>0</v>
      </c>
    </row>
    <row r="234" spans="2:10" ht="16.5" x14ac:dyDescent="0.45">
      <c r="B234" s="78">
        <v>45432</v>
      </c>
      <c r="C234" s="79" t="str">
        <f t="shared" si="6"/>
        <v>maj</v>
      </c>
      <c r="J234">
        <f t="shared" si="7"/>
        <v>0</v>
      </c>
    </row>
    <row r="235" spans="2:10" ht="16.5" x14ac:dyDescent="0.45">
      <c r="B235" s="78">
        <v>45433</v>
      </c>
      <c r="C235" s="79" t="str">
        <f t="shared" si="6"/>
        <v>maj</v>
      </c>
      <c r="J235">
        <f t="shared" si="7"/>
        <v>0</v>
      </c>
    </row>
    <row r="236" spans="2:10" ht="16.5" x14ac:dyDescent="0.45">
      <c r="B236" s="78">
        <v>45434</v>
      </c>
      <c r="C236" s="79" t="str">
        <f t="shared" si="6"/>
        <v>maj</v>
      </c>
      <c r="J236">
        <f t="shared" si="7"/>
        <v>0</v>
      </c>
    </row>
    <row r="237" spans="2:10" ht="16.5" x14ac:dyDescent="0.45">
      <c r="B237" s="78">
        <v>45435</v>
      </c>
      <c r="C237" s="79" t="str">
        <f t="shared" si="6"/>
        <v>maj</v>
      </c>
      <c r="J237">
        <f t="shared" si="7"/>
        <v>0</v>
      </c>
    </row>
    <row r="238" spans="2:10" ht="16.5" x14ac:dyDescent="0.45">
      <c r="B238" s="78">
        <v>45436</v>
      </c>
      <c r="C238" s="79" t="str">
        <f t="shared" si="6"/>
        <v>maj</v>
      </c>
      <c r="J238">
        <f t="shared" si="7"/>
        <v>0</v>
      </c>
    </row>
    <row r="239" spans="2:10" ht="16.5" x14ac:dyDescent="0.45">
      <c r="B239" s="78">
        <v>45437</v>
      </c>
      <c r="C239" s="79" t="str">
        <f t="shared" si="6"/>
        <v>maj</v>
      </c>
      <c r="J239">
        <f t="shared" si="7"/>
        <v>0</v>
      </c>
    </row>
    <row r="240" spans="2:10" ht="16.5" x14ac:dyDescent="0.45">
      <c r="B240" s="78">
        <v>45438</v>
      </c>
      <c r="C240" s="79" t="str">
        <f t="shared" si="6"/>
        <v>maj</v>
      </c>
      <c r="J240">
        <f t="shared" si="7"/>
        <v>0</v>
      </c>
    </row>
    <row r="241" spans="2:10" ht="16.5" x14ac:dyDescent="0.45">
      <c r="B241" s="78">
        <v>45439</v>
      </c>
      <c r="C241" s="79" t="str">
        <f t="shared" si="6"/>
        <v>maj</v>
      </c>
      <c r="J241">
        <f t="shared" si="7"/>
        <v>0</v>
      </c>
    </row>
    <row r="242" spans="2:10" ht="16.5" x14ac:dyDescent="0.45">
      <c r="B242" s="78">
        <v>45440</v>
      </c>
      <c r="C242" s="79" t="str">
        <f t="shared" si="6"/>
        <v>maj</v>
      </c>
      <c r="J242">
        <f t="shared" si="7"/>
        <v>0</v>
      </c>
    </row>
    <row r="243" spans="2:10" ht="16.5" x14ac:dyDescent="0.45">
      <c r="B243" s="78">
        <v>45441</v>
      </c>
      <c r="C243" s="79" t="str">
        <f t="shared" si="6"/>
        <v>maj</v>
      </c>
      <c r="J243">
        <f t="shared" si="7"/>
        <v>0</v>
      </c>
    </row>
    <row r="244" spans="2:10" ht="16.5" x14ac:dyDescent="0.45">
      <c r="B244" s="78">
        <v>45442</v>
      </c>
      <c r="C244" s="79" t="str">
        <f t="shared" si="6"/>
        <v>maj</v>
      </c>
      <c r="J244">
        <f t="shared" si="7"/>
        <v>0</v>
      </c>
    </row>
    <row r="245" spans="2:10" ht="16.5" x14ac:dyDescent="0.45">
      <c r="B245" s="78">
        <v>45443</v>
      </c>
      <c r="C245" s="79" t="str">
        <f t="shared" si="6"/>
        <v>maj</v>
      </c>
      <c r="J245">
        <f t="shared" si="7"/>
        <v>0</v>
      </c>
    </row>
    <row r="246" spans="2:10" ht="16.5" x14ac:dyDescent="0.45">
      <c r="B246" s="78">
        <v>45444</v>
      </c>
      <c r="C246" s="79" t="str">
        <f t="shared" si="6"/>
        <v>juni</v>
      </c>
      <c r="J246">
        <f t="shared" si="7"/>
        <v>0</v>
      </c>
    </row>
    <row r="247" spans="2:10" ht="16.5" x14ac:dyDescent="0.45">
      <c r="B247" s="78">
        <v>45445</v>
      </c>
      <c r="C247" s="79" t="str">
        <f t="shared" si="6"/>
        <v>juni</v>
      </c>
      <c r="J247">
        <f t="shared" si="7"/>
        <v>0</v>
      </c>
    </row>
    <row r="248" spans="2:10" ht="16.5" x14ac:dyDescent="0.45">
      <c r="B248" s="78">
        <v>45446</v>
      </c>
      <c r="C248" s="79" t="str">
        <f t="shared" si="6"/>
        <v>juni</v>
      </c>
      <c r="J248">
        <f t="shared" si="7"/>
        <v>0</v>
      </c>
    </row>
    <row r="249" spans="2:10" ht="16.5" x14ac:dyDescent="0.45">
      <c r="B249" s="78">
        <v>45447</v>
      </c>
      <c r="C249" s="79" t="str">
        <f t="shared" si="6"/>
        <v>juni</v>
      </c>
      <c r="J249">
        <f t="shared" si="7"/>
        <v>0</v>
      </c>
    </row>
    <row r="250" spans="2:10" ht="16.5" x14ac:dyDescent="0.45">
      <c r="B250" s="78">
        <v>45448</v>
      </c>
      <c r="C250" s="79" t="str">
        <f t="shared" si="6"/>
        <v>juni</v>
      </c>
      <c r="J250">
        <f t="shared" si="7"/>
        <v>0</v>
      </c>
    </row>
    <row r="251" spans="2:10" ht="16.5" x14ac:dyDescent="0.45">
      <c r="B251" s="78">
        <v>45449</v>
      </c>
      <c r="C251" s="79" t="str">
        <f t="shared" si="6"/>
        <v>juni</v>
      </c>
      <c r="J251">
        <f t="shared" si="7"/>
        <v>0</v>
      </c>
    </row>
    <row r="252" spans="2:10" ht="16.5" x14ac:dyDescent="0.45">
      <c r="B252" s="78">
        <v>45450</v>
      </c>
      <c r="C252" s="79" t="str">
        <f t="shared" si="6"/>
        <v>juni</v>
      </c>
      <c r="J252">
        <f t="shared" si="7"/>
        <v>0</v>
      </c>
    </row>
    <row r="253" spans="2:10" ht="16.5" x14ac:dyDescent="0.45">
      <c r="B253" s="78">
        <v>45451</v>
      </c>
      <c r="C253" s="79" t="str">
        <f t="shared" si="6"/>
        <v>juni</v>
      </c>
      <c r="J253">
        <f t="shared" si="7"/>
        <v>0</v>
      </c>
    </row>
    <row r="254" spans="2:10" ht="16.5" x14ac:dyDescent="0.45">
      <c r="B254" s="78">
        <v>45452</v>
      </c>
      <c r="C254" s="79" t="str">
        <f t="shared" si="6"/>
        <v>juni</v>
      </c>
      <c r="J254">
        <f t="shared" si="7"/>
        <v>0</v>
      </c>
    </row>
    <row r="255" spans="2:10" ht="16.5" x14ac:dyDescent="0.45">
      <c r="B255" s="78">
        <v>45453</v>
      </c>
      <c r="C255" s="79" t="str">
        <f t="shared" si="6"/>
        <v>juni</v>
      </c>
      <c r="J255">
        <f t="shared" si="7"/>
        <v>0</v>
      </c>
    </row>
    <row r="256" spans="2:10" ht="16.5" x14ac:dyDescent="0.45">
      <c r="B256" s="78">
        <v>45454</v>
      </c>
      <c r="C256" s="79" t="str">
        <f t="shared" si="6"/>
        <v>juni</v>
      </c>
      <c r="J256">
        <f t="shared" si="7"/>
        <v>0</v>
      </c>
    </row>
    <row r="257" spans="2:10" ht="16.5" x14ac:dyDescent="0.45">
      <c r="B257" s="78">
        <v>45455</v>
      </c>
      <c r="C257" s="79" t="str">
        <f t="shared" si="6"/>
        <v>juni</v>
      </c>
      <c r="J257">
        <f t="shared" si="7"/>
        <v>0</v>
      </c>
    </row>
    <row r="258" spans="2:10" ht="16.5" x14ac:dyDescent="0.45">
      <c r="B258" s="78">
        <v>45456</v>
      </c>
      <c r="C258" s="79" t="str">
        <f t="shared" si="6"/>
        <v>juni</v>
      </c>
      <c r="J258">
        <f t="shared" si="7"/>
        <v>0</v>
      </c>
    </row>
    <row r="259" spans="2:10" ht="16.5" x14ac:dyDescent="0.45">
      <c r="B259" s="78">
        <v>45457</v>
      </c>
      <c r="C259" s="79" t="str">
        <f t="shared" ref="C259:C322" si="8">TEXT($B259,"MMMM")</f>
        <v>juni</v>
      </c>
      <c r="J259">
        <f t="shared" ref="J259:J322" si="9">SUM(D259:H259)</f>
        <v>0</v>
      </c>
    </row>
    <row r="260" spans="2:10" ht="16.5" x14ac:dyDescent="0.45">
      <c r="B260" s="78">
        <v>45458</v>
      </c>
      <c r="C260" s="79" t="str">
        <f t="shared" si="8"/>
        <v>juni</v>
      </c>
      <c r="J260">
        <f t="shared" si="9"/>
        <v>0</v>
      </c>
    </row>
    <row r="261" spans="2:10" ht="16.5" x14ac:dyDescent="0.45">
      <c r="B261" s="78">
        <v>45459</v>
      </c>
      <c r="C261" s="79" t="str">
        <f t="shared" si="8"/>
        <v>juni</v>
      </c>
      <c r="J261">
        <f t="shared" si="9"/>
        <v>0</v>
      </c>
    </row>
    <row r="262" spans="2:10" ht="16.5" x14ac:dyDescent="0.45">
      <c r="B262" s="78">
        <v>45460</v>
      </c>
      <c r="C262" s="79" t="str">
        <f t="shared" si="8"/>
        <v>juni</v>
      </c>
      <c r="J262">
        <f t="shared" si="9"/>
        <v>0</v>
      </c>
    </row>
    <row r="263" spans="2:10" ht="16.5" x14ac:dyDescent="0.45">
      <c r="B263" s="78">
        <v>45461</v>
      </c>
      <c r="C263" s="79" t="str">
        <f t="shared" si="8"/>
        <v>juni</v>
      </c>
      <c r="J263">
        <f t="shared" si="9"/>
        <v>0</v>
      </c>
    </row>
    <row r="264" spans="2:10" ht="16.5" x14ac:dyDescent="0.45">
      <c r="B264" s="78">
        <v>45462</v>
      </c>
      <c r="C264" s="79" t="str">
        <f t="shared" si="8"/>
        <v>juni</v>
      </c>
      <c r="J264">
        <f t="shared" si="9"/>
        <v>0</v>
      </c>
    </row>
    <row r="265" spans="2:10" ht="16.5" x14ac:dyDescent="0.45">
      <c r="B265" s="78">
        <v>45463</v>
      </c>
      <c r="C265" s="79" t="str">
        <f t="shared" si="8"/>
        <v>juni</v>
      </c>
      <c r="J265">
        <f t="shared" si="9"/>
        <v>0</v>
      </c>
    </row>
    <row r="266" spans="2:10" ht="16.5" x14ac:dyDescent="0.45">
      <c r="B266" s="78">
        <v>45464</v>
      </c>
      <c r="C266" s="79" t="str">
        <f t="shared" si="8"/>
        <v>juni</v>
      </c>
      <c r="J266">
        <f t="shared" si="9"/>
        <v>0</v>
      </c>
    </row>
    <row r="267" spans="2:10" ht="16.5" x14ac:dyDescent="0.45">
      <c r="B267" s="78">
        <v>45465</v>
      </c>
      <c r="C267" s="79" t="str">
        <f t="shared" si="8"/>
        <v>juni</v>
      </c>
      <c r="J267">
        <f t="shared" si="9"/>
        <v>0</v>
      </c>
    </row>
    <row r="268" spans="2:10" ht="16.5" x14ac:dyDescent="0.45">
      <c r="B268" s="78">
        <v>45466</v>
      </c>
      <c r="C268" s="79" t="str">
        <f t="shared" si="8"/>
        <v>juni</v>
      </c>
      <c r="J268">
        <f t="shared" si="9"/>
        <v>0</v>
      </c>
    </row>
    <row r="269" spans="2:10" ht="16.5" x14ac:dyDescent="0.45">
      <c r="B269" s="78">
        <v>45467</v>
      </c>
      <c r="C269" s="79" t="str">
        <f t="shared" si="8"/>
        <v>juni</v>
      </c>
      <c r="J269">
        <f t="shared" si="9"/>
        <v>0</v>
      </c>
    </row>
    <row r="270" spans="2:10" ht="16.5" x14ac:dyDescent="0.45">
      <c r="B270" s="78">
        <v>45468</v>
      </c>
      <c r="C270" s="79" t="str">
        <f t="shared" si="8"/>
        <v>juni</v>
      </c>
      <c r="J270">
        <f t="shared" si="9"/>
        <v>0</v>
      </c>
    </row>
    <row r="271" spans="2:10" ht="16.5" x14ac:dyDescent="0.45">
      <c r="B271" s="78">
        <v>45469</v>
      </c>
      <c r="C271" s="79" t="str">
        <f t="shared" si="8"/>
        <v>juni</v>
      </c>
      <c r="J271">
        <f t="shared" si="9"/>
        <v>0</v>
      </c>
    </row>
    <row r="272" spans="2:10" ht="16.5" x14ac:dyDescent="0.45">
      <c r="B272" s="78">
        <v>45470</v>
      </c>
      <c r="C272" s="79" t="str">
        <f t="shared" si="8"/>
        <v>juni</v>
      </c>
      <c r="J272">
        <f t="shared" si="9"/>
        <v>0</v>
      </c>
    </row>
    <row r="273" spans="2:10" ht="16.5" x14ac:dyDescent="0.45">
      <c r="B273" s="78">
        <v>45471</v>
      </c>
      <c r="C273" s="79" t="str">
        <f t="shared" si="8"/>
        <v>juni</v>
      </c>
      <c r="J273">
        <f t="shared" si="9"/>
        <v>0</v>
      </c>
    </row>
    <row r="274" spans="2:10" ht="16.5" x14ac:dyDescent="0.45">
      <c r="B274" s="78">
        <v>45472</v>
      </c>
      <c r="C274" s="79" t="str">
        <f t="shared" si="8"/>
        <v>juni</v>
      </c>
      <c r="J274">
        <f t="shared" si="9"/>
        <v>0</v>
      </c>
    </row>
    <row r="275" spans="2:10" ht="16.5" x14ac:dyDescent="0.45">
      <c r="B275" s="78">
        <v>45473</v>
      </c>
      <c r="C275" s="79" t="str">
        <f t="shared" si="8"/>
        <v>juni</v>
      </c>
      <c r="J275">
        <f t="shared" si="9"/>
        <v>0</v>
      </c>
    </row>
    <row r="276" spans="2:10" ht="16.5" x14ac:dyDescent="0.45">
      <c r="B276" s="78">
        <v>45474</v>
      </c>
      <c r="C276" s="79" t="str">
        <f t="shared" si="8"/>
        <v>juli</v>
      </c>
      <c r="J276">
        <f t="shared" si="9"/>
        <v>0</v>
      </c>
    </row>
    <row r="277" spans="2:10" ht="16.5" x14ac:dyDescent="0.45">
      <c r="B277" s="78">
        <v>45475</v>
      </c>
      <c r="C277" s="79" t="str">
        <f t="shared" si="8"/>
        <v>juli</v>
      </c>
      <c r="J277">
        <f t="shared" si="9"/>
        <v>0</v>
      </c>
    </row>
    <row r="278" spans="2:10" ht="16.5" x14ac:dyDescent="0.45">
      <c r="B278" s="78">
        <v>45476</v>
      </c>
      <c r="C278" s="79" t="str">
        <f t="shared" si="8"/>
        <v>juli</v>
      </c>
      <c r="J278">
        <f t="shared" si="9"/>
        <v>0</v>
      </c>
    </row>
    <row r="279" spans="2:10" ht="16.5" x14ac:dyDescent="0.45">
      <c r="B279" s="78">
        <v>45477</v>
      </c>
      <c r="C279" s="79" t="str">
        <f t="shared" si="8"/>
        <v>juli</v>
      </c>
      <c r="J279">
        <f t="shared" si="9"/>
        <v>0</v>
      </c>
    </row>
    <row r="280" spans="2:10" ht="16.5" x14ac:dyDescent="0.45">
      <c r="B280" s="78">
        <v>45478</v>
      </c>
      <c r="C280" s="79" t="str">
        <f t="shared" si="8"/>
        <v>juli</v>
      </c>
      <c r="J280">
        <f t="shared" si="9"/>
        <v>0</v>
      </c>
    </row>
    <row r="281" spans="2:10" ht="16.5" x14ac:dyDescent="0.45">
      <c r="B281" s="78">
        <v>45479</v>
      </c>
      <c r="C281" s="79" t="str">
        <f t="shared" si="8"/>
        <v>juli</v>
      </c>
      <c r="J281">
        <f t="shared" si="9"/>
        <v>0</v>
      </c>
    </row>
    <row r="282" spans="2:10" ht="16.5" x14ac:dyDescent="0.45">
      <c r="B282" s="78">
        <v>45480</v>
      </c>
      <c r="C282" s="79" t="str">
        <f t="shared" si="8"/>
        <v>juli</v>
      </c>
      <c r="J282">
        <f t="shared" si="9"/>
        <v>0</v>
      </c>
    </row>
    <row r="283" spans="2:10" ht="16.5" x14ac:dyDescent="0.45">
      <c r="B283" s="78">
        <v>45481</v>
      </c>
      <c r="C283" s="79" t="str">
        <f t="shared" si="8"/>
        <v>juli</v>
      </c>
      <c r="J283">
        <f t="shared" si="9"/>
        <v>0</v>
      </c>
    </row>
    <row r="284" spans="2:10" ht="16.5" x14ac:dyDescent="0.45">
      <c r="B284" s="78">
        <v>45482</v>
      </c>
      <c r="C284" s="79" t="str">
        <f t="shared" si="8"/>
        <v>juli</v>
      </c>
      <c r="J284">
        <f t="shared" si="9"/>
        <v>0</v>
      </c>
    </row>
    <row r="285" spans="2:10" ht="16.5" x14ac:dyDescent="0.45">
      <c r="B285" s="78">
        <v>45483</v>
      </c>
      <c r="C285" s="79" t="str">
        <f t="shared" si="8"/>
        <v>juli</v>
      </c>
      <c r="J285">
        <f t="shared" si="9"/>
        <v>0</v>
      </c>
    </row>
    <row r="286" spans="2:10" ht="16.5" x14ac:dyDescent="0.45">
      <c r="B286" s="78">
        <v>45484</v>
      </c>
      <c r="C286" s="79" t="str">
        <f t="shared" si="8"/>
        <v>juli</v>
      </c>
      <c r="J286">
        <f t="shared" si="9"/>
        <v>0</v>
      </c>
    </row>
    <row r="287" spans="2:10" ht="16.5" x14ac:dyDescent="0.45">
      <c r="B287" s="78">
        <v>45485</v>
      </c>
      <c r="C287" s="79" t="str">
        <f t="shared" si="8"/>
        <v>juli</v>
      </c>
      <c r="J287">
        <f t="shared" si="9"/>
        <v>0</v>
      </c>
    </row>
    <row r="288" spans="2:10" ht="16.5" x14ac:dyDescent="0.45">
      <c r="B288" s="78">
        <v>45486</v>
      </c>
      <c r="C288" s="79" t="str">
        <f t="shared" si="8"/>
        <v>juli</v>
      </c>
      <c r="J288">
        <f t="shared" si="9"/>
        <v>0</v>
      </c>
    </row>
    <row r="289" spans="2:10" ht="16.5" x14ac:dyDescent="0.45">
      <c r="B289" s="78">
        <v>45487</v>
      </c>
      <c r="C289" s="79" t="str">
        <f t="shared" si="8"/>
        <v>juli</v>
      </c>
      <c r="J289">
        <f t="shared" si="9"/>
        <v>0</v>
      </c>
    </row>
    <row r="290" spans="2:10" ht="16.5" x14ac:dyDescent="0.45">
      <c r="B290" s="78">
        <v>45488</v>
      </c>
      <c r="C290" s="79" t="str">
        <f t="shared" si="8"/>
        <v>juli</v>
      </c>
      <c r="J290">
        <f t="shared" si="9"/>
        <v>0</v>
      </c>
    </row>
    <row r="291" spans="2:10" ht="16.5" x14ac:dyDescent="0.45">
      <c r="B291" s="78">
        <v>45489</v>
      </c>
      <c r="C291" s="79" t="str">
        <f t="shared" si="8"/>
        <v>juli</v>
      </c>
      <c r="J291">
        <f t="shared" si="9"/>
        <v>0</v>
      </c>
    </row>
    <row r="292" spans="2:10" ht="16.5" x14ac:dyDescent="0.45">
      <c r="B292" s="78">
        <v>45490</v>
      </c>
      <c r="C292" s="79" t="str">
        <f t="shared" si="8"/>
        <v>juli</v>
      </c>
      <c r="J292">
        <f t="shared" si="9"/>
        <v>0</v>
      </c>
    </row>
    <row r="293" spans="2:10" ht="16.5" x14ac:dyDescent="0.45">
      <c r="B293" s="78">
        <v>45491</v>
      </c>
      <c r="C293" s="79" t="str">
        <f t="shared" si="8"/>
        <v>juli</v>
      </c>
      <c r="J293">
        <f t="shared" si="9"/>
        <v>0</v>
      </c>
    </row>
    <row r="294" spans="2:10" ht="16.5" x14ac:dyDescent="0.45">
      <c r="B294" s="78">
        <v>45492</v>
      </c>
      <c r="C294" s="79" t="str">
        <f t="shared" si="8"/>
        <v>juli</v>
      </c>
      <c r="J294">
        <f t="shared" si="9"/>
        <v>0</v>
      </c>
    </row>
    <row r="295" spans="2:10" ht="16.5" x14ac:dyDescent="0.45">
      <c r="B295" s="78">
        <v>45493</v>
      </c>
      <c r="C295" s="79" t="str">
        <f t="shared" si="8"/>
        <v>juli</v>
      </c>
      <c r="J295">
        <f t="shared" si="9"/>
        <v>0</v>
      </c>
    </row>
    <row r="296" spans="2:10" ht="16.5" x14ac:dyDescent="0.45">
      <c r="B296" s="78">
        <v>45494</v>
      </c>
      <c r="C296" s="79" t="str">
        <f t="shared" si="8"/>
        <v>juli</v>
      </c>
      <c r="J296">
        <f t="shared" si="9"/>
        <v>0</v>
      </c>
    </row>
    <row r="297" spans="2:10" ht="16.5" x14ac:dyDescent="0.45">
      <c r="B297" s="78">
        <v>45495</v>
      </c>
      <c r="C297" s="79" t="str">
        <f t="shared" si="8"/>
        <v>juli</v>
      </c>
      <c r="J297">
        <f t="shared" si="9"/>
        <v>0</v>
      </c>
    </row>
    <row r="298" spans="2:10" ht="16.5" x14ac:dyDescent="0.45">
      <c r="B298" s="78">
        <v>45496</v>
      </c>
      <c r="C298" s="79" t="str">
        <f t="shared" si="8"/>
        <v>juli</v>
      </c>
      <c r="J298">
        <f t="shared" si="9"/>
        <v>0</v>
      </c>
    </row>
    <row r="299" spans="2:10" ht="16.5" x14ac:dyDescent="0.45">
      <c r="B299" s="78">
        <v>45497</v>
      </c>
      <c r="C299" s="79" t="str">
        <f t="shared" si="8"/>
        <v>juli</v>
      </c>
      <c r="J299">
        <f t="shared" si="9"/>
        <v>0</v>
      </c>
    </row>
    <row r="300" spans="2:10" ht="16.5" x14ac:dyDescent="0.45">
      <c r="B300" s="78">
        <v>45498</v>
      </c>
      <c r="C300" s="79" t="str">
        <f t="shared" si="8"/>
        <v>juli</v>
      </c>
      <c r="J300">
        <f t="shared" si="9"/>
        <v>0</v>
      </c>
    </row>
    <row r="301" spans="2:10" ht="16.5" x14ac:dyDescent="0.45">
      <c r="B301" s="78">
        <v>45499</v>
      </c>
      <c r="C301" s="79" t="str">
        <f t="shared" si="8"/>
        <v>juli</v>
      </c>
      <c r="J301">
        <f t="shared" si="9"/>
        <v>0</v>
      </c>
    </row>
    <row r="302" spans="2:10" ht="16.5" x14ac:dyDescent="0.45">
      <c r="B302" s="78">
        <v>45500</v>
      </c>
      <c r="C302" s="79" t="str">
        <f t="shared" si="8"/>
        <v>juli</v>
      </c>
      <c r="J302">
        <f t="shared" si="9"/>
        <v>0</v>
      </c>
    </row>
    <row r="303" spans="2:10" ht="16.5" x14ac:dyDescent="0.45">
      <c r="B303" s="78">
        <v>45501</v>
      </c>
      <c r="C303" s="79" t="str">
        <f t="shared" si="8"/>
        <v>juli</v>
      </c>
      <c r="J303">
        <f t="shared" si="9"/>
        <v>0</v>
      </c>
    </row>
    <row r="304" spans="2:10" ht="16.5" x14ac:dyDescent="0.45">
      <c r="B304" s="78">
        <v>45502</v>
      </c>
      <c r="C304" s="79" t="str">
        <f t="shared" si="8"/>
        <v>juli</v>
      </c>
      <c r="J304">
        <f t="shared" si="9"/>
        <v>0</v>
      </c>
    </row>
    <row r="305" spans="2:10" ht="16.5" x14ac:dyDescent="0.45">
      <c r="B305" s="78">
        <v>45503</v>
      </c>
      <c r="C305" s="79" t="str">
        <f t="shared" si="8"/>
        <v>juli</v>
      </c>
      <c r="J305">
        <f t="shared" si="9"/>
        <v>0</v>
      </c>
    </row>
    <row r="306" spans="2:10" ht="16.5" x14ac:dyDescent="0.45">
      <c r="B306" s="78">
        <v>45504</v>
      </c>
      <c r="C306" s="79" t="str">
        <f t="shared" si="8"/>
        <v>juli</v>
      </c>
      <c r="J306">
        <f t="shared" si="9"/>
        <v>0</v>
      </c>
    </row>
    <row r="307" spans="2:10" ht="16.5" x14ac:dyDescent="0.45">
      <c r="B307" s="78">
        <v>45505</v>
      </c>
      <c r="C307" s="79" t="str">
        <f t="shared" si="8"/>
        <v>augusti</v>
      </c>
      <c r="J307">
        <f t="shared" si="9"/>
        <v>0</v>
      </c>
    </row>
    <row r="308" spans="2:10" ht="16.5" x14ac:dyDescent="0.45">
      <c r="B308" s="78">
        <v>45506</v>
      </c>
      <c r="C308" s="79" t="str">
        <f t="shared" si="8"/>
        <v>augusti</v>
      </c>
      <c r="J308">
        <f t="shared" si="9"/>
        <v>0</v>
      </c>
    </row>
    <row r="309" spans="2:10" ht="16.5" x14ac:dyDescent="0.45">
      <c r="B309" s="78">
        <v>45507</v>
      </c>
      <c r="C309" s="79" t="str">
        <f t="shared" si="8"/>
        <v>augusti</v>
      </c>
      <c r="J309">
        <f t="shared" si="9"/>
        <v>0</v>
      </c>
    </row>
    <row r="310" spans="2:10" ht="16.5" x14ac:dyDescent="0.45">
      <c r="B310" s="78">
        <v>45508</v>
      </c>
      <c r="C310" s="79" t="str">
        <f t="shared" si="8"/>
        <v>augusti</v>
      </c>
      <c r="J310">
        <f t="shared" si="9"/>
        <v>0</v>
      </c>
    </row>
    <row r="311" spans="2:10" ht="16.5" x14ac:dyDescent="0.45">
      <c r="B311" s="78">
        <v>45509</v>
      </c>
      <c r="C311" s="79" t="str">
        <f t="shared" si="8"/>
        <v>augusti</v>
      </c>
      <c r="J311">
        <f t="shared" si="9"/>
        <v>0</v>
      </c>
    </row>
    <row r="312" spans="2:10" ht="16.5" x14ac:dyDescent="0.45">
      <c r="B312" s="78">
        <v>45510</v>
      </c>
      <c r="C312" s="79" t="str">
        <f t="shared" si="8"/>
        <v>augusti</v>
      </c>
      <c r="J312">
        <f t="shared" si="9"/>
        <v>0</v>
      </c>
    </row>
    <row r="313" spans="2:10" ht="16.5" x14ac:dyDescent="0.45">
      <c r="B313" s="78">
        <v>45511</v>
      </c>
      <c r="C313" s="79" t="str">
        <f t="shared" si="8"/>
        <v>augusti</v>
      </c>
      <c r="J313">
        <f t="shared" si="9"/>
        <v>0</v>
      </c>
    </row>
    <row r="314" spans="2:10" ht="16.5" x14ac:dyDescent="0.45">
      <c r="B314" s="78">
        <v>45512</v>
      </c>
      <c r="C314" s="79" t="str">
        <f t="shared" si="8"/>
        <v>augusti</v>
      </c>
      <c r="J314">
        <f t="shared" si="9"/>
        <v>0</v>
      </c>
    </row>
    <row r="315" spans="2:10" ht="16.5" x14ac:dyDescent="0.45">
      <c r="B315" s="78">
        <v>45513</v>
      </c>
      <c r="C315" s="79" t="str">
        <f t="shared" si="8"/>
        <v>augusti</v>
      </c>
      <c r="J315">
        <f t="shared" si="9"/>
        <v>0</v>
      </c>
    </row>
    <row r="316" spans="2:10" ht="16.5" x14ac:dyDescent="0.45">
      <c r="B316" s="78">
        <v>45514</v>
      </c>
      <c r="C316" s="79" t="str">
        <f t="shared" si="8"/>
        <v>augusti</v>
      </c>
      <c r="J316">
        <f t="shared" si="9"/>
        <v>0</v>
      </c>
    </row>
    <row r="317" spans="2:10" ht="16.5" x14ac:dyDescent="0.45">
      <c r="B317" s="78">
        <v>45515</v>
      </c>
      <c r="C317" s="79" t="str">
        <f t="shared" si="8"/>
        <v>augusti</v>
      </c>
      <c r="J317">
        <f t="shared" si="9"/>
        <v>0</v>
      </c>
    </row>
    <row r="318" spans="2:10" ht="16.5" x14ac:dyDescent="0.45">
      <c r="B318" s="78">
        <v>45516</v>
      </c>
      <c r="C318" s="79" t="str">
        <f t="shared" si="8"/>
        <v>augusti</v>
      </c>
      <c r="J318">
        <f t="shared" si="9"/>
        <v>0</v>
      </c>
    </row>
    <row r="319" spans="2:10" ht="16.5" x14ac:dyDescent="0.45">
      <c r="B319" s="78">
        <v>45517</v>
      </c>
      <c r="C319" s="79" t="str">
        <f t="shared" si="8"/>
        <v>augusti</v>
      </c>
      <c r="J319">
        <f t="shared" si="9"/>
        <v>0</v>
      </c>
    </row>
    <row r="320" spans="2:10" ht="16.5" x14ac:dyDescent="0.45">
      <c r="B320" s="78">
        <v>45518</v>
      </c>
      <c r="C320" s="79" t="str">
        <f t="shared" si="8"/>
        <v>augusti</v>
      </c>
      <c r="J320">
        <f t="shared" si="9"/>
        <v>0</v>
      </c>
    </row>
    <row r="321" spans="2:10" ht="16.5" x14ac:dyDescent="0.45">
      <c r="B321" s="78">
        <v>45519</v>
      </c>
      <c r="C321" s="79" t="str">
        <f t="shared" si="8"/>
        <v>augusti</v>
      </c>
      <c r="J321">
        <f t="shared" si="9"/>
        <v>0</v>
      </c>
    </row>
    <row r="322" spans="2:10" ht="16.5" x14ac:dyDescent="0.45">
      <c r="B322" s="78">
        <v>45520</v>
      </c>
      <c r="C322" s="79" t="str">
        <f t="shared" si="8"/>
        <v>augusti</v>
      </c>
      <c r="J322">
        <f t="shared" si="9"/>
        <v>0</v>
      </c>
    </row>
    <row r="323" spans="2:10" ht="16.5" x14ac:dyDescent="0.45">
      <c r="B323" s="78">
        <v>45521</v>
      </c>
      <c r="C323" s="79" t="str">
        <f t="shared" ref="C323:C367" si="10">TEXT($B323,"MMMM")</f>
        <v>augusti</v>
      </c>
      <c r="J323">
        <f t="shared" ref="J323:J367" si="11">SUM(D323:H323)</f>
        <v>0</v>
      </c>
    </row>
    <row r="324" spans="2:10" ht="16.5" x14ac:dyDescent="0.45">
      <c r="B324" s="78">
        <v>45522</v>
      </c>
      <c r="C324" s="79" t="str">
        <f t="shared" si="10"/>
        <v>augusti</v>
      </c>
      <c r="J324">
        <f t="shared" si="11"/>
        <v>0</v>
      </c>
    </row>
    <row r="325" spans="2:10" ht="16.5" x14ac:dyDescent="0.45">
      <c r="B325" s="78">
        <v>45523</v>
      </c>
      <c r="C325" s="79" t="str">
        <f t="shared" si="10"/>
        <v>augusti</v>
      </c>
      <c r="J325">
        <f t="shared" si="11"/>
        <v>0</v>
      </c>
    </row>
    <row r="326" spans="2:10" ht="16.5" x14ac:dyDescent="0.45">
      <c r="B326" s="78">
        <v>45524</v>
      </c>
      <c r="C326" s="79" t="str">
        <f t="shared" si="10"/>
        <v>augusti</v>
      </c>
      <c r="J326">
        <f t="shared" si="11"/>
        <v>0</v>
      </c>
    </row>
    <row r="327" spans="2:10" ht="16.5" x14ac:dyDescent="0.45">
      <c r="B327" s="78">
        <v>45525</v>
      </c>
      <c r="C327" s="79" t="str">
        <f t="shared" si="10"/>
        <v>augusti</v>
      </c>
      <c r="J327">
        <f t="shared" si="11"/>
        <v>0</v>
      </c>
    </row>
    <row r="328" spans="2:10" ht="16.5" x14ac:dyDescent="0.45">
      <c r="B328" s="78">
        <v>45526</v>
      </c>
      <c r="C328" s="79" t="str">
        <f t="shared" si="10"/>
        <v>augusti</v>
      </c>
      <c r="J328">
        <f t="shared" si="11"/>
        <v>0</v>
      </c>
    </row>
    <row r="329" spans="2:10" ht="16.5" x14ac:dyDescent="0.45">
      <c r="B329" s="78">
        <v>45527</v>
      </c>
      <c r="C329" s="79" t="str">
        <f t="shared" si="10"/>
        <v>augusti</v>
      </c>
      <c r="J329">
        <f t="shared" si="11"/>
        <v>0</v>
      </c>
    </row>
    <row r="330" spans="2:10" ht="16.5" x14ac:dyDescent="0.45">
      <c r="B330" s="78">
        <v>45528</v>
      </c>
      <c r="C330" s="79" t="str">
        <f t="shared" si="10"/>
        <v>augusti</v>
      </c>
      <c r="J330">
        <f t="shared" si="11"/>
        <v>0</v>
      </c>
    </row>
    <row r="331" spans="2:10" ht="16.5" x14ac:dyDescent="0.45">
      <c r="B331" s="78">
        <v>45529</v>
      </c>
      <c r="C331" s="79" t="str">
        <f t="shared" si="10"/>
        <v>augusti</v>
      </c>
      <c r="J331">
        <f t="shared" si="11"/>
        <v>0</v>
      </c>
    </row>
    <row r="332" spans="2:10" ht="16.5" x14ac:dyDescent="0.45">
      <c r="B332" s="78">
        <v>45530</v>
      </c>
      <c r="C332" s="79" t="str">
        <f t="shared" si="10"/>
        <v>augusti</v>
      </c>
      <c r="J332">
        <f t="shared" si="11"/>
        <v>0</v>
      </c>
    </row>
    <row r="333" spans="2:10" ht="16.5" x14ac:dyDescent="0.45">
      <c r="B333" s="78">
        <v>45531</v>
      </c>
      <c r="C333" s="79" t="str">
        <f t="shared" si="10"/>
        <v>augusti</v>
      </c>
      <c r="J333">
        <f t="shared" si="11"/>
        <v>0</v>
      </c>
    </row>
    <row r="334" spans="2:10" ht="16.5" x14ac:dyDescent="0.45">
      <c r="B334" s="78">
        <v>45532</v>
      </c>
      <c r="C334" s="79" t="str">
        <f t="shared" si="10"/>
        <v>augusti</v>
      </c>
      <c r="J334">
        <f t="shared" si="11"/>
        <v>0</v>
      </c>
    </row>
    <row r="335" spans="2:10" ht="16.5" x14ac:dyDescent="0.45">
      <c r="B335" s="78">
        <v>45533</v>
      </c>
      <c r="C335" s="79" t="str">
        <f t="shared" si="10"/>
        <v>augusti</v>
      </c>
      <c r="J335">
        <f t="shared" si="11"/>
        <v>0</v>
      </c>
    </row>
    <row r="336" spans="2:10" ht="16.5" x14ac:dyDescent="0.45">
      <c r="B336" s="78">
        <v>45534</v>
      </c>
      <c r="C336" s="79" t="str">
        <f t="shared" si="10"/>
        <v>augusti</v>
      </c>
      <c r="J336">
        <f t="shared" si="11"/>
        <v>0</v>
      </c>
    </row>
    <row r="337" spans="2:10" ht="16.5" x14ac:dyDescent="0.45">
      <c r="B337" s="78">
        <v>45535</v>
      </c>
      <c r="C337" s="79" t="str">
        <f t="shared" si="10"/>
        <v>augusti</v>
      </c>
      <c r="J337">
        <f t="shared" si="11"/>
        <v>0</v>
      </c>
    </row>
    <row r="338" spans="2:10" ht="16.5" x14ac:dyDescent="0.45">
      <c r="B338" s="78">
        <v>45536</v>
      </c>
      <c r="C338" s="79" t="str">
        <f t="shared" si="10"/>
        <v>september</v>
      </c>
      <c r="J338">
        <f t="shared" si="11"/>
        <v>0</v>
      </c>
    </row>
    <row r="339" spans="2:10" ht="16.5" x14ac:dyDescent="0.45">
      <c r="B339" s="78">
        <v>45537</v>
      </c>
      <c r="C339" s="79" t="str">
        <f t="shared" si="10"/>
        <v>september</v>
      </c>
      <c r="J339">
        <f t="shared" si="11"/>
        <v>0</v>
      </c>
    </row>
    <row r="340" spans="2:10" ht="16.5" x14ac:dyDescent="0.45">
      <c r="B340" s="78">
        <v>45538</v>
      </c>
      <c r="C340" s="79" t="str">
        <f t="shared" si="10"/>
        <v>september</v>
      </c>
      <c r="J340">
        <f t="shared" si="11"/>
        <v>0</v>
      </c>
    </row>
    <row r="341" spans="2:10" ht="16.5" x14ac:dyDescent="0.45">
      <c r="B341" s="78">
        <v>45539</v>
      </c>
      <c r="C341" s="79" t="str">
        <f t="shared" si="10"/>
        <v>september</v>
      </c>
      <c r="J341">
        <f t="shared" si="11"/>
        <v>0</v>
      </c>
    </row>
    <row r="342" spans="2:10" ht="16.5" x14ac:dyDescent="0.45">
      <c r="B342" s="78">
        <v>45540</v>
      </c>
      <c r="C342" s="79" t="str">
        <f t="shared" si="10"/>
        <v>september</v>
      </c>
      <c r="J342">
        <f t="shared" si="11"/>
        <v>0</v>
      </c>
    </row>
    <row r="343" spans="2:10" ht="16.5" x14ac:dyDescent="0.45">
      <c r="B343" s="78">
        <v>45541</v>
      </c>
      <c r="C343" s="79" t="str">
        <f t="shared" si="10"/>
        <v>september</v>
      </c>
      <c r="J343">
        <f t="shared" si="11"/>
        <v>0</v>
      </c>
    </row>
    <row r="344" spans="2:10" ht="16.5" x14ac:dyDescent="0.45">
      <c r="B344" s="78">
        <v>45542</v>
      </c>
      <c r="C344" s="79" t="str">
        <f t="shared" si="10"/>
        <v>september</v>
      </c>
      <c r="J344">
        <f t="shared" si="11"/>
        <v>0</v>
      </c>
    </row>
    <row r="345" spans="2:10" ht="16.5" x14ac:dyDescent="0.45">
      <c r="B345" s="78">
        <v>45543</v>
      </c>
      <c r="C345" s="79" t="str">
        <f t="shared" si="10"/>
        <v>september</v>
      </c>
      <c r="J345">
        <f t="shared" si="11"/>
        <v>0</v>
      </c>
    </row>
    <row r="346" spans="2:10" ht="16.5" x14ac:dyDescent="0.45">
      <c r="B346" s="78">
        <v>45544</v>
      </c>
      <c r="C346" s="79" t="str">
        <f t="shared" si="10"/>
        <v>september</v>
      </c>
      <c r="J346">
        <f t="shared" si="11"/>
        <v>0</v>
      </c>
    </row>
    <row r="347" spans="2:10" ht="16.5" x14ac:dyDescent="0.45">
      <c r="B347" s="78">
        <v>45545</v>
      </c>
      <c r="C347" s="79" t="str">
        <f t="shared" si="10"/>
        <v>september</v>
      </c>
      <c r="J347">
        <f t="shared" si="11"/>
        <v>0</v>
      </c>
    </row>
    <row r="348" spans="2:10" ht="16.5" x14ac:dyDescent="0.45">
      <c r="B348" s="78">
        <v>45546</v>
      </c>
      <c r="C348" s="79" t="str">
        <f t="shared" si="10"/>
        <v>september</v>
      </c>
      <c r="J348">
        <f t="shared" si="11"/>
        <v>0</v>
      </c>
    </row>
    <row r="349" spans="2:10" ht="16.5" x14ac:dyDescent="0.45">
      <c r="B349" s="78">
        <v>45547</v>
      </c>
      <c r="C349" s="79" t="str">
        <f t="shared" si="10"/>
        <v>september</v>
      </c>
      <c r="J349">
        <f t="shared" si="11"/>
        <v>0</v>
      </c>
    </row>
    <row r="350" spans="2:10" ht="16.5" x14ac:dyDescent="0.45">
      <c r="B350" s="78">
        <v>45548</v>
      </c>
      <c r="C350" s="79" t="str">
        <f t="shared" si="10"/>
        <v>september</v>
      </c>
      <c r="J350">
        <f t="shared" si="11"/>
        <v>0</v>
      </c>
    </row>
    <row r="351" spans="2:10" ht="16.5" x14ac:dyDescent="0.45">
      <c r="B351" s="78">
        <v>45549</v>
      </c>
      <c r="C351" s="79" t="str">
        <f t="shared" si="10"/>
        <v>september</v>
      </c>
      <c r="J351">
        <f t="shared" si="11"/>
        <v>0</v>
      </c>
    </row>
    <row r="352" spans="2:10" ht="16.5" x14ac:dyDescent="0.45">
      <c r="B352" s="78">
        <v>45550</v>
      </c>
      <c r="C352" s="79" t="str">
        <f t="shared" si="10"/>
        <v>september</v>
      </c>
      <c r="J352">
        <f t="shared" si="11"/>
        <v>0</v>
      </c>
    </row>
    <row r="353" spans="2:10" ht="16.5" x14ac:dyDescent="0.45">
      <c r="B353" s="78">
        <v>45551</v>
      </c>
      <c r="C353" s="79" t="str">
        <f t="shared" si="10"/>
        <v>september</v>
      </c>
      <c r="J353">
        <f t="shared" si="11"/>
        <v>0</v>
      </c>
    </row>
    <row r="354" spans="2:10" ht="16.5" x14ac:dyDescent="0.45">
      <c r="B354" s="78">
        <v>45552</v>
      </c>
      <c r="C354" s="79" t="str">
        <f t="shared" si="10"/>
        <v>september</v>
      </c>
      <c r="J354">
        <f t="shared" si="11"/>
        <v>0</v>
      </c>
    </row>
    <row r="355" spans="2:10" ht="16.5" x14ac:dyDescent="0.45">
      <c r="B355" s="78">
        <v>45553</v>
      </c>
      <c r="C355" s="79" t="str">
        <f t="shared" si="10"/>
        <v>september</v>
      </c>
      <c r="J355">
        <f t="shared" si="11"/>
        <v>0</v>
      </c>
    </row>
    <row r="356" spans="2:10" ht="16.5" x14ac:dyDescent="0.45">
      <c r="B356" s="78">
        <v>45554</v>
      </c>
      <c r="C356" s="79" t="str">
        <f t="shared" si="10"/>
        <v>september</v>
      </c>
      <c r="J356">
        <f t="shared" si="11"/>
        <v>0</v>
      </c>
    </row>
    <row r="357" spans="2:10" ht="16.5" x14ac:dyDescent="0.45">
      <c r="B357" s="78">
        <v>45555</v>
      </c>
      <c r="C357" s="79" t="str">
        <f t="shared" si="10"/>
        <v>september</v>
      </c>
      <c r="J357">
        <f t="shared" si="11"/>
        <v>0</v>
      </c>
    </row>
    <row r="358" spans="2:10" ht="16.5" x14ac:dyDescent="0.45">
      <c r="B358" s="78">
        <v>45556</v>
      </c>
      <c r="C358" s="79" t="str">
        <f t="shared" si="10"/>
        <v>september</v>
      </c>
      <c r="J358">
        <f t="shared" si="11"/>
        <v>0</v>
      </c>
    </row>
    <row r="359" spans="2:10" ht="16.5" x14ac:dyDescent="0.45">
      <c r="B359" s="78">
        <v>45557</v>
      </c>
      <c r="C359" s="79" t="str">
        <f t="shared" si="10"/>
        <v>september</v>
      </c>
      <c r="J359">
        <f t="shared" si="11"/>
        <v>0</v>
      </c>
    </row>
    <row r="360" spans="2:10" ht="16.5" x14ac:dyDescent="0.45">
      <c r="B360" s="78">
        <v>45558</v>
      </c>
      <c r="C360" s="79" t="str">
        <f t="shared" si="10"/>
        <v>september</v>
      </c>
      <c r="J360">
        <f t="shared" si="11"/>
        <v>0</v>
      </c>
    </row>
    <row r="361" spans="2:10" ht="16.5" x14ac:dyDescent="0.45">
      <c r="B361" s="78">
        <v>45559</v>
      </c>
      <c r="C361" s="79" t="str">
        <f t="shared" si="10"/>
        <v>september</v>
      </c>
      <c r="J361">
        <f t="shared" si="11"/>
        <v>0</v>
      </c>
    </row>
    <row r="362" spans="2:10" ht="16.5" x14ac:dyDescent="0.45">
      <c r="B362" s="78">
        <v>45560</v>
      </c>
      <c r="C362" s="79" t="str">
        <f t="shared" si="10"/>
        <v>september</v>
      </c>
      <c r="J362">
        <f t="shared" si="11"/>
        <v>0</v>
      </c>
    </row>
    <row r="363" spans="2:10" ht="16.5" x14ac:dyDescent="0.45">
      <c r="B363" s="78">
        <v>45561</v>
      </c>
      <c r="C363" s="79" t="str">
        <f t="shared" si="10"/>
        <v>september</v>
      </c>
      <c r="J363">
        <f t="shared" si="11"/>
        <v>0</v>
      </c>
    </row>
    <row r="364" spans="2:10" ht="16.5" x14ac:dyDescent="0.45">
      <c r="B364" s="78">
        <v>45562</v>
      </c>
      <c r="C364" s="79" t="str">
        <f t="shared" si="10"/>
        <v>september</v>
      </c>
      <c r="J364">
        <f t="shared" si="11"/>
        <v>0</v>
      </c>
    </row>
    <row r="365" spans="2:10" ht="16.5" x14ac:dyDescent="0.45">
      <c r="B365" s="78">
        <v>45563</v>
      </c>
      <c r="C365" s="79" t="str">
        <f t="shared" si="10"/>
        <v>september</v>
      </c>
      <c r="J365">
        <f t="shared" si="11"/>
        <v>0</v>
      </c>
    </row>
    <row r="366" spans="2:10" ht="16.5" x14ac:dyDescent="0.45">
      <c r="B366" s="78">
        <v>45564</v>
      </c>
      <c r="C366" s="79" t="str">
        <f t="shared" si="10"/>
        <v>september</v>
      </c>
      <c r="J366">
        <f t="shared" si="11"/>
        <v>0</v>
      </c>
    </row>
    <row r="367" spans="2:10" ht="16.5" x14ac:dyDescent="0.45">
      <c r="B367" s="78">
        <v>45565</v>
      </c>
      <c r="C367" s="79" t="str">
        <f t="shared" si="10"/>
        <v>september</v>
      </c>
      <c r="J367">
        <f t="shared" si="11"/>
        <v>0</v>
      </c>
    </row>
  </sheetData>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000"/>
  <sheetViews>
    <sheetView workbookViewId="0">
      <selection activeCell="B51" sqref="B51"/>
    </sheetView>
  </sheetViews>
  <sheetFormatPr baseColWidth="10" defaultColWidth="14.453125" defaultRowHeight="15" customHeight="1" x14ac:dyDescent="0.35"/>
  <cols>
    <col min="1" max="1" width="8.7265625" customWidth="1"/>
    <col min="2" max="2" width="19.453125" customWidth="1"/>
    <col min="3" max="3" width="8.7265625" customWidth="1"/>
    <col min="4" max="8" width="13.26953125" style="87" customWidth="1"/>
    <col min="9" max="9" width="3.81640625" customWidth="1"/>
    <col min="10" max="10" width="8.7265625" customWidth="1"/>
    <col min="11" max="11" width="20.26953125" customWidth="1"/>
    <col min="12" max="12" width="8.7265625" customWidth="1"/>
    <col min="13" max="16" width="10.7265625" style="25" customWidth="1"/>
    <col min="17" max="17" width="13.26953125" style="25" customWidth="1"/>
    <col min="18" max="18" width="5.1796875" customWidth="1"/>
    <col min="19" max="19" width="14.81640625" customWidth="1"/>
    <col min="20" max="20" width="14.1796875" customWidth="1"/>
    <col min="21" max="25" width="10.26953125" customWidth="1"/>
    <col min="26" max="26" width="8.7265625" customWidth="1"/>
  </cols>
  <sheetData>
    <row r="1" spans="1:25" ht="50.25" customHeight="1" x14ac:dyDescent="0.35">
      <c r="A1" s="51" t="s">
        <v>316</v>
      </c>
      <c r="B1" s="52" t="s">
        <v>143</v>
      </c>
      <c r="C1" s="49" t="s">
        <v>317</v>
      </c>
      <c r="D1" s="53" t="s">
        <v>318</v>
      </c>
      <c r="E1" s="53" t="s">
        <v>319</v>
      </c>
      <c r="F1" s="53" t="s">
        <v>320</v>
      </c>
      <c r="G1" s="53" t="s">
        <v>321</v>
      </c>
      <c r="H1" s="53" t="s">
        <v>322</v>
      </c>
      <c r="J1" s="51" t="s">
        <v>316</v>
      </c>
      <c r="K1" s="52" t="s">
        <v>323</v>
      </c>
      <c r="L1" s="53" t="s">
        <v>324</v>
      </c>
      <c r="M1" s="50" t="s">
        <v>325</v>
      </c>
      <c r="N1" s="50" t="s">
        <v>326</v>
      </c>
      <c r="O1" s="50" t="s">
        <v>327</v>
      </c>
      <c r="P1" s="50" t="s">
        <v>328</v>
      </c>
      <c r="Q1" s="50" t="s">
        <v>329</v>
      </c>
      <c r="S1" s="49" t="s">
        <v>330</v>
      </c>
      <c r="T1" s="49" t="s">
        <v>331</v>
      </c>
      <c r="U1" s="50" t="s">
        <v>332</v>
      </c>
      <c r="V1" s="50" t="s">
        <v>333</v>
      </c>
      <c r="W1" s="50" t="s">
        <v>334</v>
      </c>
      <c r="X1" s="50" t="s">
        <v>335</v>
      </c>
      <c r="Y1" s="50" t="s">
        <v>336</v>
      </c>
    </row>
    <row r="2" spans="1:25" ht="14.25" customHeight="1" x14ac:dyDescent="0.35">
      <c r="A2" s="54">
        <v>1</v>
      </c>
      <c r="B2" s="128" t="s">
        <v>337</v>
      </c>
      <c r="C2" s="55">
        <v>1.28</v>
      </c>
      <c r="D2" s="90">
        <v>4.9000000000000002E-2</v>
      </c>
      <c r="E2" s="90">
        <v>5.1999999999999998E-2</v>
      </c>
      <c r="F2" s="90">
        <v>6.2E-2</v>
      </c>
      <c r="G2" s="91">
        <v>0.8</v>
      </c>
      <c r="H2" s="91">
        <v>0.75</v>
      </c>
      <c r="J2" s="54">
        <v>1</v>
      </c>
      <c r="K2" s="128" t="s">
        <v>338</v>
      </c>
      <c r="L2" s="56">
        <v>0.63</v>
      </c>
      <c r="M2" s="92">
        <v>7.8E-2</v>
      </c>
      <c r="N2" s="92">
        <v>0.11700000000000001</v>
      </c>
      <c r="O2" s="92">
        <v>8.2000000000000003E-2</v>
      </c>
      <c r="P2" s="92">
        <v>4.8000000000000001E-2</v>
      </c>
      <c r="Q2" s="92">
        <v>0.14299999999999999</v>
      </c>
      <c r="S2" s="55">
        <v>20</v>
      </c>
      <c r="T2" s="55">
        <f t="shared" ref="T2:T31" si="0">S2*0.9</f>
        <v>18</v>
      </c>
      <c r="U2" s="55" t="s">
        <v>339</v>
      </c>
      <c r="V2" s="55">
        <v>2.4</v>
      </c>
      <c r="W2" s="55">
        <v>2.59</v>
      </c>
      <c r="X2" s="55">
        <v>2.5299999999999998</v>
      </c>
      <c r="Y2" s="55" t="s">
        <v>339</v>
      </c>
    </row>
    <row r="3" spans="1:25" ht="14.25" customHeight="1" x14ac:dyDescent="0.35">
      <c r="A3" s="54">
        <v>2</v>
      </c>
      <c r="B3" s="128" t="s">
        <v>340</v>
      </c>
      <c r="C3" s="55">
        <v>0.88</v>
      </c>
      <c r="D3" s="90">
        <v>5.1999999999999998E-2</v>
      </c>
      <c r="E3" s="90">
        <v>5.5E-2</v>
      </c>
      <c r="F3" s="90">
        <v>6.4000000000000001E-2</v>
      </c>
      <c r="G3" s="91">
        <v>0.83</v>
      </c>
      <c r="H3" s="91">
        <v>0.72</v>
      </c>
      <c r="J3" s="54">
        <v>2</v>
      </c>
      <c r="K3" s="128" t="s">
        <v>341</v>
      </c>
      <c r="L3" s="56">
        <v>0.54</v>
      </c>
      <c r="M3" s="92">
        <v>8.4000000000000005E-2</v>
      </c>
      <c r="N3" s="92">
        <v>0.115</v>
      </c>
      <c r="O3" s="92">
        <v>9.0999999999999998E-2</v>
      </c>
      <c r="P3" s="92">
        <v>5.3999999999999999E-2</v>
      </c>
      <c r="Q3" s="92">
        <v>0.13200000000000001</v>
      </c>
      <c r="S3" s="55">
        <v>40</v>
      </c>
      <c r="T3" s="55">
        <f t="shared" si="0"/>
        <v>36</v>
      </c>
      <c r="U3" s="55" t="s">
        <v>339</v>
      </c>
      <c r="V3" s="55">
        <v>2.6</v>
      </c>
      <c r="W3" s="55">
        <v>2.78</v>
      </c>
      <c r="X3" s="55">
        <v>2.82</v>
      </c>
      <c r="Y3" s="55" t="s">
        <v>339</v>
      </c>
    </row>
    <row r="4" spans="1:25" ht="14.25" customHeight="1" x14ac:dyDescent="0.35">
      <c r="A4" s="54">
        <v>3</v>
      </c>
      <c r="B4" s="128" t="s">
        <v>342</v>
      </c>
      <c r="C4" s="55">
        <v>0.78</v>
      </c>
      <c r="D4" s="90">
        <v>5.0999999999999997E-2</v>
      </c>
      <c r="E4" s="90">
        <v>5.3999999999999999E-2</v>
      </c>
      <c r="F4" s="90">
        <v>6.6000000000000003E-2</v>
      </c>
      <c r="G4" s="91">
        <v>0.84</v>
      </c>
      <c r="H4" s="91">
        <v>0.73</v>
      </c>
      <c r="J4" s="54">
        <v>3</v>
      </c>
      <c r="K4" s="128" t="s">
        <v>343</v>
      </c>
      <c r="L4" s="56">
        <v>0.52</v>
      </c>
      <c r="M4" s="92">
        <v>9.0999999999999998E-2</v>
      </c>
      <c r="N4" s="92">
        <v>0.11700000000000001</v>
      </c>
      <c r="O4" s="92">
        <v>9.5000000000000001E-2</v>
      </c>
      <c r="P4" s="92">
        <v>5.8000000000000003E-2</v>
      </c>
      <c r="Q4" s="92">
        <v>0.124</v>
      </c>
      <c r="S4" s="55">
        <v>60</v>
      </c>
      <c r="T4" s="55">
        <f t="shared" si="0"/>
        <v>54</v>
      </c>
      <c r="U4" s="55" t="s">
        <v>339</v>
      </c>
      <c r="V4" s="55">
        <v>2.7</v>
      </c>
      <c r="W4" s="55">
        <v>2.91</v>
      </c>
      <c r="X4" s="55">
        <v>3.15</v>
      </c>
      <c r="Y4" s="55" t="s">
        <v>339</v>
      </c>
    </row>
    <row r="5" spans="1:25" ht="14.25" customHeight="1" x14ac:dyDescent="0.35">
      <c r="A5" s="54">
        <v>4</v>
      </c>
      <c r="B5" s="128" t="s">
        <v>344</v>
      </c>
      <c r="C5" s="55">
        <v>0.77</v>
      </c>
      <c r="D5" s="90">
        <v>5.6000000000000001E-2</v>
      </c>
      <c r="E5" s="90">
        <v>5.5E-2</v>
      </c>
      <c r="F5" s="90">
        <v>6.5000000000000002E-2</v>
      </c>
      <c r="G5" s="91">
        <v>0.8</v>
      </c>
      <c r="H5" s="91">
        <v>0.69</v>
      </c>
      <c r="J5" s="57">
        <v>4</v>
      </c>
      <c r="K5" s="128" t="s">
        <v>345</v>
      </c>
      <c r="L5" s="58">
        <v>0.51</v>
      </c>
      <c r="M5" s="92">
        <v>9.4E-2</v>
      </c>
      <c r="N5" s="92">
        <v>0.126</v>
      </c>
      <c r="O5" s="92">
        <v>9.9000000000000005E-2</v>
      </c>
      <c r="P5" s="92">
        <v>5.7000000000000002E-2</v>
      </c>
      <c r="Q5" s="92">
        <v>0.126</v>
      </c>
      <c r="S5" s="55">
        <v>80</v>
      </c>
      <c r="T5" s="55">
        <f t="shared" si="0"/>
        <v>72</v>
      </c>
      <c r="U5" s="55" t="s">
        <v>339</v>
      </c>
      <c r="V5" s="55">
        <v>2.75</v>
      </c>
      <c r="W5" s="55">
        <v>2.96</v>
      </c>
      <c r="X5" s="55">
        <v>3.24</v>
      </c>
      <c r="Y5" s="55" t="s">
        <v>339</v>
      </c>
    </row>
    <row r="6" spans="1:25" ht="14.25" customHeight="1" x14ac:dyDescent="0.35">
      <c r="A6" s="54">
        <v>5</v>
      </c>
      <c r="B6" s="128" t="s">
        <v>346</v>
      </c>
      <c r="C6" s="55">
        <v>0.75</v>
      </c>
      <c r="D6" s="90">
        <v>5.5E-2</v>
      </c>
      <c r="E6" s="90">
        <v>5.7000000000000002E-2</v>
      </c>
      <c r="F6" s="90">
        <v>6.6000000000000003E-2</v>
      </c>
      <c r="G6" s="91">
        <v>0.8</v>
      </c>
      <c r="H6" s="91">
        <v>0.7</v>
      </c>
      <c r="J6" s="54">
        <v>5</v>
      </c>
      <c r="K6" s="128" t="s">
        <v>347</v>
      </c>
      <c r="L6" s="56">
        <v>0.5</v>
      </c>
      <c r="M6" s="92">
        <v>9.2999999999999999E-2</v>
      </c>
      <c r="N6" s="92">
        <v>0.129</v>
      </c>
      <c r="O6" s="92">
        <v>9.5000000000000001E-2</v>
      </c>
      <c r="P6" s="92">
        <v>5.8000000000000003E-2</v>
      </c>
      <c r="Q6" s="92">
        <v>0.11799999999999999</v>
      </c>
      <c r="S6" s="55">
        <v>100</v>
      </c>
      <c r="T6" s="55">
        <f t="shared" si="0"/>
        <v>90</v>
      </c>
      <c r="U6" s="55">
        <v>2.92</v>
      </c>
      <c r="V6" s="55">
        <v>2.8</v>
      </c>
      <c r="W6" s="55">
        <v>3.02</v>
      </c>
      <c r="X6" s="55">
        <v>3.23</v>
      </c>
      <c r="Y6" s="55">
        <v>3.8</v>
      </c>
    </row>
    <row r="7" spans="1:25" ht="14.25" customHeight="1" x14ac:dyDescent="0.35">
      <c r="A7" s="54">
        <v>6</v>
      </c>
      <c r="B7" s="128" t="s">
        <v>348</v>
      </c>
      <c r="C7" s="55">
        <v>0.73</v>
      </c>
      <c r="D7" s="90">
        <v>5.5E-2</v>
      </c>
      <c r="E7" s="90">
        <v>5.7000000000000002E-2</v>
      </c>
      <c r="F7" s="90">
        <v>6.5000000000000002E-2</v>
      </c>
      <c r="G7" s="91">
        <v>0.79</v>
      </c>
      <c r="H7" s="91">
        <v>0.68</v>
      </c>
      <c r="J7" s="54">
        <v>6</v>
      </c>
      <c r="K7" s="128" t="s">
        <v>349</v>
      </c>
      <c r="L7" s="56">
        <v>0.5</v>
      </c>
      <c r="M7" s="92">
        <v>9.0999999999999998E-2</v>
      </c>
      <c r="N7" s="92">
        <v>0.11600000000000001</v>
      </c>
      <c r="O7" s="92">
        <v>9.6000000000000002E-2</v>
      </c>
      <c r="P7" s="92">
        <v>5.2999999999999999E-2</v>
      </c>
      <c r="Q7" s="92">
        <v>0.11799999999999999</v>
      </c>
      <c r="S7" s="55">
        <v>120</v>
      </c>
      <c r="T7" s="55">
        <f t="shared" si="0"/>
        <v>108</v>
      </c>
      <c r="U7" s="55">
        <v>2.99</v>
      </c>
      <c r="V7" s="55">
        <v>2.85</v>
      </c>
      <c r="W7" s="55">
        <v>3.08</v>
      </c>
      <c r="X7" s="55">
        <v>3.21</v>
      </c>
      <c r="Y7" s="55">
        <v>3.78</v>
      </c>
    </row>
    <row r="8" spans="1:25" ht="14.25" customHeight="1" x14ac:dyDescent="0.35">
      <c r="A8" s="54">
        <v>7</v>
      </c>
      <c r="B8" s="128" t="s">
        <v>350</v>
      </c>
      <c r="C8" s="55">
        <v>0.72</v>
      </c>
      <c r="D8" s="90">
        <v>5.2999999999999999E-2</v>
      </c>
      <c r="E8" s="90">
        <v>5.7000000000000002E-2</v>
      </c>
      <c r="F8" s="90">
        <v>6.8000000000000005E-2</v>
      </c>
      <c r="G8" s="91">
        <v>0.8</v>
      </c>
      <c r="H8" s="91">
        <v>0.68</v>
      </c>
      <c r="J8" s="54">
        <v>7</v>
      </c>
      <c r="K8" s="128" t="s">
        <v>350</v>
      </c>
      <c r="L8" s="56">
        <v>0.46</v>
      </c>
      <c r="M8" s="92">
        <v>9.1999999999999998E-2</v>
      </c>
      <c r="N8" s="92">
        <v>0.125</v>
      </c>
      <c r="O8" s="92">
        <v>0.09</v>
      </c>
      <c r="P8" s="92">
        <v>6.2E-2</v>
      </c>
      <c r="Q8" s="92">
        <v>0.13900000000000001</v>
      </c>
      <c r="S8" s="55">
        <v>140</v>
      </c>
      <c r="T8" s="55">
        <f t="shared" si="0"/>
        <v>126</v>
      </c>
      <c r="U8" s="55">
        <v>2.97</v>
      </c>
      <c r="V8" s="55">
        <v>2.91</v>
      </c>
      <c r="W8" s="55">
        <v>3.15</v>
      </c>
      <c r="X8" s="55">
        <v>3.22</v>
      </c>
      <c r="Y8" s="55">
        <v>3.8</v>
      </c>
    </row>
    <row r="9" spans="1:25" ht="14.25" customHeight="1" x14ac:dyDescent="0.35">
      <c r="A9" s="54">
        <v>8</v>
      </c>
      <c r="B9" s="128" t="s">
        <v>351</v>
      </c>
      <c r="C9" s="55">
        <v>0.72</v>
      </c>
      <c r="D9" s="90">
        <v>5.3999999999999999E-2</v>
      </c>
      <c r="E9" s="90">
        <v>5.5E-2</v>
      </c>
      <c r="F9" s="90">
        <v>6.9000000000000006E-2</v>
      </c>
      <c r="G9" s="91">
        <v>0.82</v>
      </c>
      <c r="H9" s="91">
        <v>0.69</v>
      </c>
      <c r="J9" s="54">
        <v>8</v>
      </c>
      <c r="K9" s="128" t="s">
        <v>352</v>
      </c>
      <c r="L9" s="56">
        <v>0.42</v>
      </c>
      <c r="M9" s="92">
        <v>9.5000000000000001E-2</v>
      </c>
      <c r="N9" s="92">
        <v>0.129</v>
      </c>
      <c r="O9" s="92">
        <v>9.7000000000000003E-2</v>
      </c>
      <c r="P9" s="92">
        <v>6.4000000000000001E-2</v>
      </c>
      <c r="Q9" s="92">
        <v>0.13600000000000001</v>
      </c>
      <c r="S9" s="55">
        <v>160</v>
      </c>
      <c r="T9" s="55">
        <f t="shared" si="0"/>
        <v>144</v>
      </c>
      <c r="U9" s="55">
        <v>2.99</v>
      </c>
      <c r="V9" s="55">
        <v>2.98</v>
      </c>
      <c r="W9" s="55">
        <v>3.23</v>
      </c>
      <c r="X9" s="55">
        <v>3.28</v>
      </c>
      <c r="Y9" s="55">
        <v>3.81</v>
      </c>
    </row>
    <row r="10" spans="1:25" ht="14.25" customHeight="1" x14ac:dyDescent="0.35">
      <c r="A10" s="54">
        <v>9</v>
      </c>
      <c r="B10" s="128" t="s">
        <v>352</v>
      </c>
      <c r="C10" s="55">
        <v>0.71</v>
      </c>
      <c r="D10" s="90">
        <v>5.1999999999999998E-2</v>
      </c>
      <c r="E10" s="90">
        <v>5.5E-2</v>
      </c>
      <c r="F10" s="90">
        <v>6.7000000000000004E-2</v>
      </c>
      <c r="G10" s="91">
        <v>0.8</v>
      </c>
      <c r="H10" s="91">
        <v>0.7</v>
      </c>
      <c r="J10" s="54">
        <v>9</v>
      </c>
      <c r="K10" s="128" t="s">
        <v>353</v>
      </c>
      <c r="L10" s="56">
        <v>0.41</v>
      </c>
      <c r="M10" s="92">
        <v>8.5999999999999993E-2</v>
      </c>
      <c r="N10" s="92">
        <v>0.11799999999999999</v>
      </c>
      <c r="O10" s="92">
        <v>9.0999999999999998E-2</v>
      </c>
      <c r="P10" s="92">
        <v>5.3999999999999999E-2</v>
      </c>
      <c r="Q10" s="92">
        <v>0.153</v>
      </c>
      <c r="S10" s="55">
        <v>180</v>
      </c>
      <c r="T10" s="55">
        <f t="shared" si="0"/>
        <v>162</v>
      </c>
      <c r="U10" s="55">
        <v>3.05</v>
      </c>
      <c r="V10" s="55">
        <v>3.08</v>
      </c>
      <c r="W10" s="55">
        <v>3.31</v>
      </c>
      <c r="X10" s="55">
        <v>3.4</v>
      </c>
      <c r="Y10" s="55">
        <v>3.82</v>
      </c>
    </row>
    <row r="11" spans="1:25" ht="14.25" customHeight="1" x14ac:dyDescent="0.35">
      <c r="A11" s="54">
        <v>10</v>
      </c>
      <c r="B11" s="128" t="s">
        <v>345</v>
      </c>
      <c r="C11" s="55">
        <v>0.7</v>
      </c>
      <c r="D11" s="90">
        <v>5.0999999999999997E-2</v>
      </c>
      <c r="E11" s="90">
        <v>5.7000000000000002E-2</v>
      </c>
      <c r="F11" s="90">
        <v>7.2999999999999995E-2</v>
      </c>
      <c r="G11" s="91">
        <v>0.81</v>
      </c>
      <c r="H11" s="91">
        <v>0.69</v>
      </c>
      <c r="J11" s="54">
        <v>10</v>
      </c>
      <c r="K11" s="128" t="s">
        <v>354</v>
      </c>
      <c r="L11" s="56">
        <v>0.39</v>
      </c>
      <c r="M11" s="92">
        <v>8.5999999999999993E-2</v>
      </c>
      <c r="N11" s="92">
        <v>0.121</v>
      </c>
      <c r="O11" s="92">
        <v>9.9000000000000005E-2</v>
      </c>
      <c r="P11" s="92">
        <v>5.2999999999999999E-2</v>
      </c>
      <c r="Q11" s="92">
        <v>0.14299999999999999</v>
      </c>
      <c r="S11" s="55">
        <v>200</v>
      </c>
      <c r="T11" s="55">
        <f t="shared" si="0"/>
        <v>180</v>
      </c>
      <c r="U11" s="55">
        <v>3.12</v>
      </c>
      <c r="V11" s="55">
        <v>3.19</v>
      </c>
      <c r="W11" s="55">
        <v>3.42</v>
      </c>
      <c r="X11" s="55">
        <v>3.55</v>
      </c>
      <c r="Y11" s="55">
        <v>3.87</v>
      </c>
    </row>
    <row r="12" spans="1:25" ht="14.25" customHeight="1" x14ac:dyDescent="0.35">
      <c r="A12" s="54">
        <v>11</v>
      </c>
      <c r="B12" s="128" t="s">
        <v>355</v>
      </c>
      <c r="C12" s="55">
        <v>0.65</v>
      </c>
      <c r="D12" s="90">
        <v>5.1999999999999998E-2</v>
      </c>
      <c r="E12" s="90">
        <v>5.3999999999999999E-2</v>
      </c>
      <c r="F12" s="90">
        <v>6.8000000000000005E-2</v>
      </c>
      <c r="G12" s="91">
        <v>0.81</v>
      </c>
      <c r="H12" s="91">
        <v>0.72</v>
      </c>
      <c r="J12" s="54">
        <v>11</v>
      </c>
      <c r="K12" s="128" t="s">
        <v>356</v>
      </c>
      <c r="L12" s="56">
        <v>0.39</v>
      </c>
      <c r="M12" s="92">
        <v>9.2999999999999999E-2</v>
      </c>
      <c r="N12" s="92">
        <v>0.121</v>
      </c>
      <c r="O12" s="92">
        <v>9.7000000000000003E-2</v>
      </c>
      <c r="P12" s="92">
        <v>5.8000000000000003E-2</v>
      </c>
      <c r="Q12" s="93">
        <v>0.13</v>
      </c>
      <c r="S12" s="55">
        <v>220</v>
      </c>
      <c r="T12" s="55">
        <f t="shared" si="0"/>
        <v>198</v>
      </c>
      <c r="U12" s="55">
        <v>3.17</v>
      </c>
      <c r="V12" s="55">
        <v>3.32</v>
      </c>
      <c r="W12" s="55">
        <v>3.53</v>
      </c>
      <c r="X12" s="55">
        <v>3.7</v>
      </c>
      <c r="Y12" s="55">
        <v>3.92</v>
      </c>
    </row>
    <row r="13" spans="1:25" ht="14.25" customHeight="1" x14ac:dyDescent="0.35">
      <c r="A13" s="54">
        <v>12</v>
      </c>
      <c r="B13" s="128" t="s">
        <v>357</v>
      </c>
      <c r="C13" s="55">
        <v>0.61</v>
      </c>
      <c r="D13" s="90">
        <v>5.2999999999999999E-2</v>
      </c>
      <c r="E13" s="90">
        <v>5.3999999999999999E-2</v>
      </c>
      <c r="F13" s="90">
        <v>7.0999999999999994E-2</v>
      </c>
      <c r="G13" s="91">
        <v>0.84</v>
      </c>
      <c r="H13" s="91">
        <v>0.73</v>
      </c>
      <c r="J13" s="54">
        <v>12</v>
      </c>
      <c r="K13" s="128" t="s">
        <v>342</v>
      </c>
      <c r="L13" s="56">
        <v>0.39</v>
      </c>
      <c r="M13" s="92">
        <v>8.5000000000000006E-2</v>
      </c>
      <c r="N13" s="92">
        <v>0.114</v>
      </c>
      <c r="O13" s="92">
        <v>9.2999999999999999E-2</v>
      </c>
      <c r="P13" s="92">
        <v>5.5E-2</v>
      </c>
      <c r="Q13" s="92">
        <v>0.14799999999999999</v>
      </c>
      <c r="S13" s="55">
        <v>240</v>
      </c>
      <c r="T13" s="55">
        <f t="shared" si="0"/>
        <v>216</v>
      </c>
      <c r="U13" s="55">
        <v>3.25</v>
      </c>
      <c r="V13" s="55">
        <v>3.45</v>
      </c>
      <c r="W13" s="55">
        <v>3.64</v>
      </c>
      <c r="X13" s="55">
        <v>3.84</v>
      </c>
      <c r="Y13" s="55">
        <v>3.97</v>
      </c>
    </row>
    <row r="14" spans="1:25" ht="14.25" customHeight="1" x14ac:dyDescent="0.35">
      <c r="A14" s="54">
        <v>13</v>
      </c>
      <c r="B14" s="128" t="s">
        <v>358</v>
      </c>
      <c r="C14" s="55">
        <v>0.6</v>
      </c>
      <c r="D14" s="90">
        <v>4.5999999999999999E-2</v>
      </c>
      <c r="E14" s="90">
        <v>5.2999999999999999E-2</v>
      </c>
      <c r="F14" s="90">
        <v>7.0999999999999994E-2</v>
      </c>
      <c r="G14" s="91">
        <v>0.83</v>
      </c>
      <c r="H14" s="91">
        <v>0.69</v>
      </c>
      <c r="J14" s="54">
        <v>13</v>
      </c>
      <c r="K14" s="128" t="s">
        <v>359</v>
      </c>
      <c r="L14" s="56">
        <v>0.38</v>
      </c>
      <c r="M14" s="92">
        <v>0.09</v>
      </c>
      <c r="N14" s="92">
        <v>0.122</v>
      </c>
      <c r="O14" s="92">
        <v>9.9000000000000005E-2</v>
      </c>
      <c r="P14" s="92">
        <v>5.7000000000000002E-2</v>
      </c>
      <c r="Q14" s="92">
        <v>0.13500000000000001</v>
      </c>
      <c r="S14" s="55">
        <v>260</v>
      </c>
      <c r="T14" s="55">
        <f t="shared" si="0"/>
        <v>234</v>
      </c>
      <c r="U14" s="55">
        <v>3.45</v>
      </c>
      <c r="V14" s="55">
        <v>3.58</v>
      </c>
      <c r="W14" s="55">
        <v>3.74</v>
      </c>
      <c r="X14" s="55">
        <v>3.93</v>
      </c>
      <c r="Y14" s="55">
        <v>4.03</v>
      </c>
    </row>
    <row r="15" spans="1:25" ht="14.25" customHeight="1" x14ac:dyDescent="0.35">
      <c r="A15" s="54">
        <v>14</v>
      </c>
      <c r="B15" s="128" t="s">
        <v>360</v>
      </c>
      <c r="C15" s="55">
        <v>0.57999999999999996</v>
      </c>
      <c r="D15" s="90">
        <v>5.7000000000000002E-2</v>
      </c>
      <c r="E15" s="90">
        <v>5.3999999999999999E-2</v>
      </c>
      <c r="F15" s="90">
        <v>7.1999999999999995E-2</v>
      </c>
      <c r="G15" s="91">
        <v>0.82</v>
      </c>
      <c r="H15" s="91">
        <v>0.7</v>
      </c>
      <c r="J15" s="54">
        <v>14</v>
      </c>
      <c r="K15" s="128" t="s">
        <v>361</v>
      </c>
      <c r="L15" s="56">
        <v>0.38</v>
      </c>
      <c r="M15" s="92">
        <v>9.7000000000000003E-2</v>
      </c>
      <c r="N15" s="92">
        <v>0.127</v>
      </c>
      <c r="O15" s="92">
        <v>9.4E-2</v>
      </c>
      <c r="P15" s="92">
        <v>0.06</v>
      </c>
      <c r="Q15" s="92">
        <v>0.14199999999999999</v>
      </c>
      <c r="S15" s="55">
        <v>280</v>
      </c>
      <c r="T15" s="55">
        <f t="shared" si="0"/>
        <v>252</v>
      </c>
      <c r="U15" s="55">
        <v>3.65</v>
      </c>
      <c r="V15" s="55">
        <v>3.69</v>
      </c>
      <c r="W15" s="55">
        <v>3.83</v>
      </c>
      <c r="X15" s="55">
        <v>4</v>
      </c>
      <c r="Y15" s="55">
        <v>4.0999999999999996</v>
      </c>
    </row>
    <row r="16" spans="1:25" ht="14.25" customHeight="1" x14ac:dyDescent="0.35">
      <c r="A16" s="54">
        <v>15</v>
      </c>
      <c r="B16" s="128" t="s">
        <v>362</v>
      </c>
      <c r="C16" s="55">
        <v>0.56999999999999995</v>
      </c>
      <c r="D16" s="90">
        <v>5.3999999999999999E-2</v>
      </c>
      <c r="E16" s="90">
        <v>5.3999999999999999E-2</v>
      </c>
      <c r="F16" s="90">
        <v>6.5000000000000002E-2</v>
      </c>
      <c r="G16" s="91">
        <v>0.82</v>
      </c>
      <c r="H16" s="91">
        <v>0.71</v>
      </c>
      <c r="J16" s="54">
        <v>15</v>
      </c>
      <c r="K16" s="128" t="s">
        <v>363</v>
      </c>
      <c r="L16" s="56">
        <v>0.37</v>
      </c>
      <c r="M16" s="92">
        <v>0.10199999999999999</v>
      </c>
      <c r="N16" s="92">
        <v>0.129</v>
      </c>
      <c r="O16" s="92">
        <v>0.10299999999999999</v>
      </c>
      <c r="P16" s="92">
        <v>6.8000000000000005E-2</v>
      </c>
      <c r="Q16" s="92">
        <v>0.126</v>
      </c>
      <c r="S16" s="55">
        <v>300</v>
      </c>
      <c r="T16" s="55">
        <f t="shared" si="0"/>
        <v>270</v>
      </c>
      <c r="U16" s="55">
        <v>3.71</v>
      </c>
      <c r="V16" s="55">
        <v>3.78</v>
      </c>
      <c r="W16" s="55">
        <v>3.9</v>
      </c>
      <c r="X16" s="55">
        <v>4.04</v>
      </c>
      <c r="Y16" s="55">
        <v>4.2</v>
      </c>
    </row>
    <row r="17" spans="1:25" ht="14.25" customHeight="1" x14ac:dyDescent="0.35">
      <c r="A17" s="54">
        <v>16</v>
      </c>
      <c r="B17" s="128" t="s">
        <v>364</v>
      </c>
      <c r="C17" s="55">
        <v>0.56999999999999995</v>
      </c>
      <c r="D17" s="90">
        <v>5.5E-2</v>
      </c>
      <c r="E17" s="90">
        <v>5.8000000000000003E-2</v>
      </c>
      <c r="F17" s="90">
        <v>6.4000000000000001E-2</v>
      </c>
      <c r="G17" s="91">
        <v>0.79</v>
      </c>
      <c r="H17" s="91">
        <v>0.7</v>
      </c>
      <c r="J17" s="54">
        <v>16</v>
      </c>
      <c r="K17" s="128" t="s">
        <v>365</v>
      </c>
      <c r="L17" s="56">
        <v>0.36</v>
      </c>
      <c r="M17" s="92">
        <v>9.5000000000000001E-2</v>
      </c>
      <c r="N17" s="92">
        <v>0.13100000000000001</v>
      </c>
      <c r="O17" s="92">
        <v>9.7000000000000003E-2</v>
      </c>
      <c r="P17" s="92">
        <v>5.7000000000000002E-2</v>
      </c>
      <c r="Q17" s="92">
        <v>0.13200000000000001</v>
      </c>
      <c r="S17" s="55">
        <v>320</v>
      </c>
      <c r="T17" s="55">
        <f t="shared" si="0"/>
        <v>288</v>
      </c>
      <c r="U17" s="55">
        <v>3.79</v>
      </c>
      <c r="V17" s="55">
        <v>3.84</v>
      </c>
      <c r="W17" s="55">
        <v>3.95</v>
      </c>
      <c r="X17" s="55">
        <v>4.12</v>
      </c>
      <c r="Y17" s="55">
        <v>4.3099999999999996</v>
      </c>
    </row>
    <row r="18" spans="1:25" ht="14.25" customHeight="1" x14ac:dyDescent="0.35">
      <c r="A18" s="54">
        <v>17</v>
      </c>
      <c r="B18" s="128" t="s">
        <v>366</v>
      </c>
      <c r="C18" s="55">
        <v>0.56000000000000005</v>
      </c>
      <c r="D18" s="90">
        <v>5.2999999999999999E-2</v>
      </c>
      <c r="E18" s="90">
        <v>5.5E-2</v>
      </c>
      <c r="F18" s="90">
        <v>6.5000000000000002E-2</v>
      </c>
      <c r="G18" s="91">
        <v>0.82</v>
      </c>
      <c r="H18" s="91">
        <v>0.7</v>
      </c>
      <c r="J18" s="54">
        <v>17</v>
      </c>
      <c r="K18" s="128" t="s">
        <v>367</v>
      </c>
      <c r="L18" s="56">
        <v>0.36</v>
      </c>
      <c r="M18" s="92">
        <v>9.2999999999999999E-2</v>
      </c>
      <c r="N18" s="92">
        <v>0.126</v>
      </c>
      <c r="O18" s="92">
        <v>9.2999999999999999E-2</v>
      </c>
      <c r="P18" s="92">
        <v>5.8000000000000003E-2</v>
      </c>
      <c r="Q18" s="92">
        <v>0.14399999999999999</v>
      </c>
      <c r="S18" s="55">
        <v>340</v>
      </c>
      <c r="T18" s="55">
        <f t="shared" si="0"/>
        <v>306</v>
      </c>
      <c r="U18" s="55">
        <v>3.86</v>
      </c>
      <c r="V18" s="55">
        <v>3.88</v>
      </c>
      <c r="W18" s="55">
        <v>4.0199999999999996</v>
      </c>
      <c r="X18" s="55">
        <v>4.26</v>
      </c>
      <c r="Y18" s="55">
        <v>4.4400000000000004</v>
      </c>
    </row>
    <row r="19" spans="1:25" ht="14.25" customHeight="1" x14ac:dyDescent="0.35">
      <c r="A19" s="54">
        <v>18</v>
      </c>
      <c r="B19" s="128" t="s">
        <v>368</v>
      </c>
      <c r="C19" s="55">
        <v>0.56000000000000005</v>
      </c>
      <c r="D19" s="90">
        <v>0.05</v>
      </c>
      <c r="E19" s="90">
        <v>5.5E-2</v>
      </c>
      <c r="F19" s="90">
        <v>6.7000000000000004E-2</v>
      </c>
      <c r="G19" s="91">
        <v>0.84</v>
      </c>
      <c r="H19" s="91">
        <v>0.7</v>
      </c>
      <c r="J19" s="54">
        <v>18</v>
      </c>
      <c r="K19" s="128" t="s">
        <v>369</v>
      </c>
      <c r="L19" s="56">
        <v>0.35</v>
      </c>
      <c r="M19" s="92">
        <v>9.0999999999999998E-2</v>
      </c>
      <c r="N19" s="92">
        <v>0.115</v>
      </c>
      <c r="O19" s="92">
        <v>9.6000000000000002E-2</v>
      </c>
      <c r="P19" s="92">
        <v>6.6000000000000003E-2</v>
      </c>
      <c r="Q19" s="92">
        <v>0.184</v>
      </c>
      <c r="S19" s="55">
        <v>360</v>
      </c>
      <c r="T19" s="55">
        <f t="shared" si="0"/>
        <v>324</v>
      </c>
      <c r="U19" s="55">
        <v>3.92</v>
      </c>
      <c r="V19" s="55">
        <v>3.95</v>
      </c>
      <c r="W19" s="55">
        <v>4.1100000000000003</v>
      </c>
      <c r="X19" s="55">
        <v>4.41</v>
      </c>
      <c r="Y19" s="55">
        <v>4.5599999999999996</v>
      </c>
    </row>
    <row r="20" spans="1:25" ht="14.25" customHeight="1" x14ac:dyDescent="0.35">
      <c r="A20" s="54">
        <v>19</v>
      </c>
      <c r="B20" s="128" t="s">
        <v>370</v>
      </c>
      <c r="C20" s="55">
        <v>0.55000000000000004</v>
      </c>
      <c r="D20" s="90">
        <v>5.7000000000000002E-2</v>
      </c>
      <c r="E20" s="90">
        <v>5.6000000000000001E-2</v>
      </c>
      <c r="F20" s="90">
        <v>6.9000000000000006E-2</v>
      </c>
      <c r="G20" s="91">
        <v>0.79</v>
      </c>
      <c r="H20" s="91">
        <v>0.7</v>
      </c>
      <c r="J20" s="54">
        <v>19</v>
      </c>
      <c r="K20" s="128" t="s">
        <v>371</v>
      </c>
      <c r="L20" s="56">
        <v>0.34</v>
      </c>
      <c r="M20" s="92">
        <v>9.5000000000000001E-2</v>
      </c>
      <c r="N20" s="92">
        <v>0.13100000000000001</v>
      </c>
      <c r="O20" s="92">
        <v>9.7000000000000003E-2</v>
      </c>
      <c r="P20" s="92">
        <v>5.8999999999999997E-2</v>
      </c>
      <c r="Q20" s="92">
        <v>0.13100000000000001</v>
      </c>
      <c r="S20" s="55">
        <v>380</v>
      </c>
      <c r="T20" s="55">
        <f t="shared" si="0"/>
        <v>342</v>
      </c>
      <c r="U20" s="55">
        <v>3.96</v>
      </c>
      <c r="V20" s="55">
        <v>4.03</v>
      </c>
      <c r="W20" s="55">
        <v>4.21</v>
      </c>
      <c r="X20" s="55">
        <v>4.55</v>
      </c>
      <c r="Y20" s="55">
        <v>4.66</v>
      </c>
    </row>
    <row r="21" spans="1:25" ht="14.25" customHeight="1" x14ac:dyDescent="0.35">
      <c r="A21" s="54">
        <v>20</v>
      </c>
      <c r="B21" s="128" t="s">
        <v>372</v>
      </c>
      <c r="C21" s="55">
        <v>0.53</v>
      </c>
      <c r="D21" s="90">
        <v>4.9000000000000002E-2</v>
      </c>
      <c r="E21" s="90">
        <v>5.2999999999999999E-2</v>
      </c>
      <c r="F21" s="90">
        <v>6.6000000000000003E-2</v>
      </c>
      <c r="G21" s="91">
        <v>0.82</v>
      </c>
      <c r="H21" s="91">
        <v>0.7</v>
      </c>
      <c r="J21" s="54">
        <v>20</v>
      </c>
      <c r="K21" s="128" t="s">
        <v>373</v>
      </c>
      <c r="L21" s="56">
        <v>0.33</v>
      </c>
      <c r="M21" s="92">
        <v>0.10199999999999999</v>
      </c>
      <c r="N21" s="92">
        <v>0.127</v>
      </c>
      <c r="O21" s="92">
        <v>0.11</v>
      </c>
      <c r="P21" s="92">
        <v>6.3E-2</v>
      </c>
      <c r="Q21" s="92">
        <v>0.14499999999999999</v>
      </c>
      <c r="S21" s="55">
        <v>400</v>
      </c>
      <c r="T21" s="55">
        <f t="shared" si="0"/>
        <v>360</v>
      </c>
      <c r="U21" s="55">
        <v>3.99</v>
      </c>
      <c r="V21" s="55">
        <v>4.1100000000000003</v>
      </c>
      <c r="W21" s="55">
        <v>4.3</v>
      </c>
      <c r="X21" s="55">
        <v>4.6900000000000004</v>
      </c>
      <c r="Y21" s="55">
        <v>4.75</v>
      </c>
    </row>
    <row r="22" spans="1:25" ht="14.25" customHeight="1" x14ac:dyDescent="0.35">
      <c r="A22" s="54">
        <v>21</v>
      </c>
      <c r="B22" s="128" t="s">
        <v>365</v>
      </c>
      <c r="C22" s="55">
        <v>0.52</v>
      </c>
      <c r="D22" s="90">
        <v>5.3999999999999999E-2</v>
      </c>
      <c r="E22" s="90">
        <v>5.5E-2</v>
      </c>
      <c r="F22" s="90">
        <v>6.7000000000000004E-2</v>
      </c>
      <c r="G22" s="91">
        <v>0.81</v>
      </c>
      <c r="H22" s="91">
        <v>0.69</v>
      </c>
      <c r="J22" s="54">
        <v>21</v>
      </c>
      <c r="K22" s="128" t="s">
        <v>344</v>
      </c>
      <c r="L22" s="56">
        <v>0.32</v>
      </c>
      <c r="M22" s="92">
        <v>9.6000000000000002E-2</v>
      </c>
      <c r="N22" s="92">
        <v>0.128</v>
      </c>
      <c r="O22" s="92">
        <v>9.9000000000000005E-2</v>
      </c>
      <c r="P22" s="92">
        <v>5.5E-2</v>
      </c>
      <c r="Q22" s="92">
        <v>0.153</v>
      </c>
      <c r="S22" s="55">
        <v>420</v>
      </c>
      <c r="T22" s="55">
        <f t="shared" si="0"/>
        <v>378</v>
      </c>
      <c r="U22" s="55">
        <v>4.0199999999999996</v>
      </c>
      <c r="V22" s="55">
        <v>4.1500000000000004</v>
      </c>
      <c r="W22" s="55">
        <v>4.34</v>
      </c>
      <c r="X22" s="55">
        <v>4.7300000000000004</v>
      </c>
      <c r="Y22" s="55">
        <v>4.79</v>
      </c>
    </row>
    <row r="23" spans="1:25" ht="14.25" customHeight="1" x14ac:dyDescent="0.35">
      <c r="A23" s="54">
        <v>22</v>
      </c>
      <c r="B23" s="128" t="s">
        <v>374</v>
      </c>
      <c r="C23" s="55">
        <v>0.51</v>
      </c>
      <c r="D23" s="90">
        <v>5.5E-2</v>
      </c>
      <c r="E23" s="90">
        <v>5.7000000000000002E-2</v>
      </c>
      <c r="F23" s="90">
        <v>6.9000000000000006E-2</v>
      </c>
      <c r="G23" s="91">
        <v>0.82</v>
      </c>
      <c r="H23" s="91">
        <v>0.73</v>
      </c>
      <c r="J23" s="54">
        <v>22</v>
      </c>
      <c r="K23" s="128" t="s">
        <v>375</v>
      </c>
      <c r="L23" s="56">
        <v>0.3</v>
      </c>
      <c r="M23" s="92">
        <v>0.10199999999999999</v>
      </c>
      <c r="N23" s="92">
        <v>0.13</v>
      </c>
      <c r="O23" s="92">
        <v>0.104</v>
      </c>
      <c r="P23" s="92">
        <v>6.9000000000000006E-2</v>
      </c>
      <c r="Q23" s="92">
        <v>0.14399999999999999</v>
      </c>
      <c r="S23" s="55">
        <v>440</v>
      </c>
      <c r="T23" s="55">
        <f t="shared" si="0"/>
        <v>396</v>
      </c>
      <c r="U23" s="55">
        <v>4.08</v>
      </c>
      <c r="V23" s="55">
        <v>4.2</v>
      </c>
      <c r="W23" s="55">
        <v>4.3899999999999997</v>
      </c>
      <c r="X23" s="55">
        <v>4.78</v>
      </c>
      <c r="Y23" s="55">
        <v>4.84</v>
      </c>
    </row>
    <row r="24" spans="1:25" ht="14.25" customHeight="1" x14ac:dyDescent="0.35">
      <c r="A24" s="54">
        <v>23</v>
      </c>
      <c r="B24" s="128" t="s">
        <v>376</v>
      </c>
      <c r="C24" s="55">
        <v>0.49</v>
      </c>
      <c r="D24" s="90">
        <v>0.05</v>
      </c>
      <c r="E24" s="90">
        <v>5.1999999999999998E-2</v>
      </c>
      <c r="F24" s="90">
        <v>6.9000000000000006E-2</v>
      </c>
      <c r="G24" s="91">
        <v>0.82</v>
      </c>
      <c r="H24" s="91">
        <v>0.69</v>
      </c>
      <c r="J24" s="54">
        <v>23</v>
      </c>
      <c r="K24" s="128" t="s">
        <v>377</v>
      </c>
      <c r="L24" s="56">
        <v>0.3</v>
      </c>
      <c r="M24" s="92">
        <v>9.8000000000000004E-2</v>
      </c>
      <c r="N24" s="92">
        <v>0.13200000000000001</v>
      </c>
      <c r="O24" s="92">
        <v>0.108</v>
      </c>
      <c r="P24" s="92">
        <v>6.0999999999999999E-2</v>
      </c>
      <c r="Q24" s="92">
        <v>0.13300000000000001</v>
      </c>
      <c r="S24" s="55">
        <v>460</v>
      </c>
      <c r="T24" s="55">
        <f t="shared" si="0"/>
        <v>414</v>
      </c>
      <c r="U24" s="55">
        <v>4.17</v>
      </c>
      <c r="V24" s="55">
        <v>4.29</v>
      </c>
      <c r="W24" s="55">
        <v>4.4800000000000004</v>
      </c>
      <c r="X24" s="55">
        <v>4.87</v>
      </c>
      <c r="Y24" s="55">
        <v>4.93</v>
      </c>
    </row>
    <row r="25" spans="1:25" ht="14.25" customHeight="1" x14ac:dyDescent="0.35">
      <c r="A25" s="54">
        <v>24</v>
      </c>
      <c r="B25" s="128" t="s">
        <v>378</v>
      </c>
      <c r="C25" s="55">
        <v>0.47</v>
      </c>
      <c r="D25" s="90">
        <v>5.1999999999999998E-2</v>
      </c>
      <c r="E25" s="90">
        <v>5.8000000000000003E-2</v>
      </c>
      <c r="F25" s="90">
        <v>7.0000000000000007E-2</v>
      </c>
      <c r="G25" s="91">
        <v>0.83</v>
      </c>
      <c r="H25" s="91">
        <v>0.69</v>
      </c>
      <c r="J25" s="54">
        <v>24</v>
      </c>
      <c r="K25" s="128" t="s">
        <v>337</v>
      </c>
      <c r="L25" s="56">
        <v>0.3</v>
      </c>
      <c r="M25" s="92">
        <v>9.8000000000000004E-2</v>
      </c>
      <c r="N25" s="92">
        <v>0.13500000000000001</v>
      </c>
      <c r="O25" s="92">
        <v>9.7000000000000003E-2</v>
      </c>
      <c r="P25" s="92">
        <v>6.2E-2</v>
      </c>
      <c r="Q25" s="92">
        <v>0.14899999999999999</v>
      </c>
      <c r="S25" s="55">
        <v>480</v>
      </c>
      <c r="T25" s="55">
        <f t="shared" si="0"/>
        <v>432</v>
      </c>
      <c r="U25" s="55">
        <v>4.28</v>
      </c>
      <c r="V25" s="55">
        <v>4.4000000000000004</v>
      </c>
      <c r="W25" s="55">
        <v>4.59</v>
      </c>
      <c r="X25" s="55">
        <v>4.9800000000000004</v>
      </c>
      <c r="Y25" s="55">
        <v>5.04</v>
      </c>
    </row>
    <row r="26" spans="1:25" ht="14.25" customHeight="1" x14ac:dyDescent="0.35">
      <c r="A26" s="54">
        <v>25</v>
      </c>
      <c r="B26" s="128" t="s">
        <v>379</v>
      </c>
      <c r="C26" s="55">
        <v>0.47</v>
      </c>
      <c r="D26" s="90">
        <v>0.05</v>
      </c>
      <c r="E26" s="90">
        <v>5.5E-2</v>
      </c>
      <c r="F26" s="90">
        <v>7.0000000000000007E-2</v>
      </c>
      <c r="G26" s="91">
        <v>0.83</v>
      </c>
      <c r="H26" s="91">
        <v>0.69</v>
      </c>
      <c r="J26" s="54">
        <v>25</v>
      </c>
      <c r="K26" s="128" t="s">
        <v>380</v>
      </c>
      <c r="L26" s="56">
        <v>0.3</v>
      </c>
      <c r="M26" s="92">
        <v>9.9000000000000005E-2</v>
      </c>
      <c r="N26" s="92">
        <v>0.125</v>
      </c>
      <c r="O26" s="92">
        <v>0.111</v>
      </c>
      <c r="P26" s="92">
        <v>6.3E-2</v>
      </c>
      <c r="Q26" s="92">
        <v>0.13400000000000001</v>
      </c>
      <c r="S26" s="55">
        <v>500</v>
      </c>
      <c r="T26" s="55">
        <f t="shared" si="0"/>
        <v>450</v>
      </c>
      <c r="U26" s="55">
        <v>4.41</v>
      </c>
      <c r="V26" s="55">
        <v>4.53</v>
      </c>
      <c r="W26" s="55">
        <v>4.72</v>
      </c>
      <c r="X26" s="55">
        <v>5.1100000000000003</v>
      </c>
      <c r="Y26" s="55">
        <v>5.17</v>
      </c>
    </row>
    <row r="27" spans="1:25" ht="14.25" customHeight="1" x14ac:dyDescent="0.35">
      <c r="A27" s="54">
        <v>26</v>
      </c>
      <c r="B27" s="128" t="s">
        <v>381</v>
      </c>
      <c r="C27" s="55">
        <v>0.46</v>
      </c>
      <c r="D27" s="90">
        <v>5.7000000000000002E-2</v>
      </c>
      <c r="E27" s="90">
        <v>5.8000000000000003E-2</v>
      </c>
      <c r="F27" s="90">
        <v>6.7000000000000004E-2</v>
      </c>
      <c r="G27" s="91">
        <v>0.8</v>
      </c>
      <c r="H27" s="91">
        <v>0.68</v>
      </c>
      <c r="J27" s="54">
        <v>26</v>
      </c>
      <c r="K27" s="128" t="s">
        <v>382</v>
      </c>
      <c r="L27" s="56">
        <v>0.28999999999999998</v>
      </c>
      <c r="M27" s="92">
        <v>8.3000000000000004E-2</v>
      </c>
      <c r="N27" s="92">
        <v>0.11</v>
      </c>
      <c r="O27" s="92">
        <v>0.106</v>
      </c>
      <c r="P27" s="92">
        <v>5.6000000000000001E-2</v>
      </c>
      <c r="Q27" s="92">
        <v>0.16900000000000001</v>
      </c>
      <c r="S27" s="55">
        <v>520</v>
      </c>
      <c r="T27" s="55">
        <f t="shared" si="0"/>
        <v>468</v>
      </c>
      <c r="U27" s="55">
        <v>4.54</v>
      </c>
      <c r="V27" s="55">
        <v>4.66</v>
      </c>
      <c r="W27" s="55">
        <v>4.8499999999999996</v>
      </c>
      <c r="X27" s="55">
        <v>5.24</v>
      </c>
      <c r="Y27" s="55">
        <v>5.3</v>
      </c>
    </row>
    <row r="28" spans="1:25" ht="14.25" customHeight="1" x14ac:dyDescent="0.35">
      <c r="A28" s="54">
        <v>27</v>
      </c>
      <c r="B28" s="128" t="s">
        <v>338</v>
      </c>
      <c r="C28" s="55">
        <v>0.46</v>
      </c>
      <c r="D28" s="90">
        <v>0.05</v>
      </c>
      <c r="E28" s="90">
        <v>5.8000000000000003E-2</v>
      </c>
      <c r="F28" s="90">
        <v>7.0000000000000007E-2</v>
      </c>
      <c r="G28" s="91">
        <v>0.82</v>
      </c>
      <c r="H28" s="91">
        <v>0.68</v>
      </c>
      <c r="J28" s="54">
        <v>27</v>
      </c>
      <c r="K28" s="128" t="s">
        <v>383</v>
      </c>
      <c r="L28" s="56">
        <v>0.28000000000000003</v>
      </c>
      <c r="M28" s="92">
        <v>9.5000000000000001E-2</v>
      </c>
      <c r="N28" s="92">
        <v>0.11899999999999999</v>
      </c>
      <c r="O28" s="92">
        <v>9.5000000000000001E-2</v>
      </c>
      <c r="P28" s="92">
        <v>6.5000000000000002E-2</v>
      </c>
      <c r="Q28" s="92">
        <v>0.14199999999999999</v>
      </c>
      <c r="S28" s="55">
        <v>540</v>
      </c>
      <c r="T28" s="55">
        <f t="shared" si="0"/>
        <v>486</v>
      </c>
      <c r="U28" s="55">
        <v>4.6500000000000004</v>
      </c>
      <c r="V28" s="55">
        <v>4.78</v>
      </c>
      <c r="W28" s="55">
        <v>4.97</v>
      </c>
      <c r="X28" s="55">
        <v>5.36</v>
      </c>
      <c r="Y28" s="55">
        <v>5.42</v>
      </c>
    </row>
    <row r="29" spans="1:25" ht="14.25" customHeight="1" x14ac:dyDescent="0.35">
      <c r="A29" s="54">
        <v>28</v>
      </c>
      <c r="B29" s="128" t="s">
        <v>384</v>
      </c>
      <c r="C29" s="55">
        <v>0.45</v>
      </c>
      <c r="D29" s="90">
        <v>5.5E-2</v>
      </c>
      <c r="E29" s="90">
        <v>5.8000000000000003E-2</v>
      </c>
      <c r="F29" s="90">
        <v>7.0000000000000007E-2</v>
      </c>
      <c r="G29" s="91">
        <v>0.81</v>
      </c>
      <c r="H29" s="91">
        <v>0.69</v>
      </c>
      <c r="J29" s="54">
        <v>28</v>
      </c>
      <c r="K29" s="128" t="s">
        <v>385</v>
      </c>
      <c r="L29" s="56">
        <v>0.28000000000000003</v>
      </c>
      <c r="M29" s="92">
        <v>9.8000000000000004E-2</v>
      </c>
      <c r="N29" s="92">
        <v>0.127</v>
      </c>
      <c r="O29" s="92">
        <v>0.105</v>
      </c>
      <c r="P29" s="92">
        <v>6.2E-2</v>
      </c>
      <c r="Q29" s="92">
        <v>0.14699999999999999</v>
      </c>
      <c r="S29" s="55">
        <v>560</v>
      </c>
      <c r="T29" s="55">
        <f t="shared" si="0"/>
        <v>504</v>
      </c>
      <c r="U29" s="55">
        <v>4.74</v>
      </c>
      <c r="V29" s="55">
        <v>4.8600000000000003</v>
      </c>
      <c r="W29" s="55">
        <v>5.05</v>
      </c>
      <c r="X29" s="55">
        <v>5.44</v>
      </c>
      <c r="Y29" s="55">
        <v>5.5</v>
      </c>
    </row>
    <row r="30" spans="1:25" ht="14.25" customHeight="1" x14ac:dyDescent="0.35">
      <c r="A30" s="54">
        <v>29</v>
      </c>
      <c r="B30" s="128" t="s">
        <v>386</v>
      </c>
      <c r="C30" s="55">
        <v>0.43</v>
      </c>
      <c r="D30" s="90">
        <v>5.3999999999999999E-2</v>
      </c>
      <c r="E30" s="90">
        <v>5.3999999999999999E-2</v>
      </c>
      <c r="F30" s="90">
        <v>0.08</v>
      </c>
      <c r="G30" s="91">
        <v>0.78</v>
      </c>
      <c r="H30" s="91">
        <v>0.66</v>
      </c>
      <c r="J30" s="54">
        <v>29</v>
      </c>
      <c r="K30" s="128" t="s">
        <v>387</v>
      </c>
      <c r="L30" s="56">
        <v>0.28000000000000003</v>
      </c>
      <c r="M30" s="92">
        <v>9.9000000000000005E-2</v>
      </c>
      <c r="N30" s="92">
        <v>0.121</v>
      </c>
      <c r="O30" s="92">
        <v>0.108</v>
      </c>
      <c r="P30" s="92">
        <v>6.4000000000000001E-2</v>
      </c>
      <c r="Q30" s="92">
        <v>0.13900000000000001</v>
      </c>
      <c r="S30" s="55">
        <v>580</v>
      </c>
      <c r="T30" s="55">
        <f t="shared" si="0"/>
        <v>522</v>
      </c>
      <c r="U30" s="55">
        <v>4.79</v>
      </c>
      <c r="V30" s="55">
        <v>4.91</v>
      </c>
      <c r="W30" s="55">
        <v>5.0999999999999996</v>
      </c>
      <c r="X30" s="55">
        <v>5.49</v>
      </c>
      <c r="Y30" s="55">
        <v>5.55</v>
      </c>
    </row>
    <row r="31" spans="1:25" ht="14.25" customHeight="1" x14ac:dyDescent="0.35">
      <c r="A31" s="54">
        <v>30</v>
      </c>
      <c r="B31" s="128" t="s">
        <v>388</v>
      </c>
      <c r="C31" s="55">
        <v>0.42</v>
      </c>
      <c r="D31" s="90">
        <v>5.0999999999999997E-2</v>
      </c>
      <c r="E31" s="90">
        <v>5.2999999999999999E-2</v>
      </c>
      <c r="F31" s="90">
        <v>6.9000000000000006E-2</v>
      </c>
      <c r="G31" s="91">
        <v>0.83</v>
      </c>
      <c r="H31" s="91">
        <v>0.72</v>
      </c>
      <c r="J31" s="54">
        <v>30</v>
      </c>
      <c r="K31" s="128" t="s">
        <v>389</v>
      </c>
      <c r="L31" s="56">
        <v>0.28000000000000003</v>
      </c>
      <c r="M31" s="92">
        <v>9.4E-2</v>
      </c>
      <c r="N31" s="92">
        <v>0.127</v>
      </c>
      <c r="O31" s="92">
        <v>9.5000000000000001E-2</v>
      </c>
      <c r="P31" s="92">
        <v>5.8999999999999997E-2</v>
      </c>
      <c r="Q31" s="92">
        <v>0.14599999999999999</v>
      </c>
      <c r="S31" s="55">
        <v>600</v>
      </c>
      <c r="T31" s="55">
        <f t="shared" si="0"/>
        <v>540</v>
      </c>
      <c r="U31" s="55">
        <v>4.82</v>
      </c>
      <c r="V31" s="55">
        <v>4.9400000000000004</v>
      </c>
      <c r="W31" s="55">
        <v>5.13</v>
      </c>
      <c r="X31" s="55">
        <v>5.52</v>
      </c>
      <c r="Y31" s="55">
        <v>5.58</v>
      </c>
    </row>
    <row r="32" spans="1:25" ht="14.25" customHeight="1" x14ac:dyDescent="0.35">
      <c r="A32" s="54">
        <v>31</v>
      </c>
      <c r="B32" s="128" t="s">
        <v>390</v>
      </c>
      <c r="C32" s="55">
        <v>0.42</v>
      </c>
      <c r="D32" s="90">
        <v>5.0999999999999997E-2</v>
      </c>
      <c r="E32" s="90">
        <v>5.6000000000000001E-2</v>
      </c>
      <c r="F32" s="90">
        <v>6.9000000000000006E-2</v>
      </c>
      <c r="G32" s="91">
        <v>0.82</v>
      </c>
      <c r="H32" s="91">
        <v>0.7</v>
      </c>
      <c r="J32" s="54">
        <v>31</v>
      </c>
      <c r="K32" s="128" t="s">
        <v>391</v>
      </c>
      <c r="L32" s="56">
        <v>0.27</v>
      </c>
      <c r="M32" s="92">
        <v>8.8999999999999996E-2</v>
      </c>
      <c r="N32" s="92">
        <v>0.126</v>
      </c>
      <c r="O32" s="92">
        <v>0.1</v>
      </c>
      <c r="P32" s="92">
        <v>5.6000000000000001E-2</v>
      </c>
      <c r="Q32" s="92">
        <v>0.17499999999999999</v>
      </c>
    </row>
    <row r="33" spans="1:17" ht="14.25" customHeight="1" x14ac:dyDescent="0.35">
      <c r="A33" s="54">
        <v>32</v>
      </c>
      <c r="B33" s="128" t="s">
        <v>392</v>
      </c>
      <c r="C33" s="55">
        <v>0.41</v>
      </c>
      <c r="D33" s="90">
        <v>5.1999999999999998E-2</v>
      </c>
      <c r="E33" s="90">
        <v>5.3999999999999999E-2</v>
      </c>
      <c r="F33" s="90">
        <v>6.7000000000000004E-2</v>
      </c>
      <c r="G33" s="91">
        <v>0.82</v>
      </c>
      <c r="H33" s="91">
        <v>0.71</v>
      </c>
      <c r="J33" s="54">
        <v>32</v>
      </c>
      <c r="K33" s="128" t="s">
        <v>393</v>
      </c>
      <c r="L33" s="56">
        <v>0.27</v>
      </c>
      <c r="M33" s="92">
        <v>9.6000000000000002E-2</v>
      </c>
      <c r="N33" s="92">
        <v>0.13200000000000001</v>
      </c>
      <c r="O33" s="92">
        <v>0.10299999999999999</v>
      </c>
      <c r="P33" s="92">
        <v>6.0999999999999999E-2</v>
      </c>
      <c r="Q33" s="92">
        <v>0.151</v>
      </c>
    </row>
    <row r="34" spans="1:17" ht="14.25" customHeight="1" x14ac:dyDescent="0.35">
      <c r="A34" s="54">
        <v>33</v>
      </c>
      <c r="B34" s="128" t="s">
        <v>394</v>
      </c>
      <c r="C34" s="55">
        <v>0.4</v>
      </c>
      <c r="D34" s="90">
        <v>5.3999999999999999E-2</v>
      </c>
      <c r="E34" s="90">
        <v>5.8000000000000003E-2</v>
      </c>
      <c r="F34" s="90">
        <v>7.1999999999999995E-2</v>
      </c>
      <c r="G34" s="91">
        <v>0.81</v>
      </c>
      <c r="H34" s="91">
        <v>0.69</v>
      </c>
      <c r="J34" s="54">
        <v>33</v>
      </c>
      <c r="K34" s="128" t="s">
        <v>395</v>
      </c>
      <c r="L34" s="56">
        <v>0.27</v>
      </c>
      <c r="M34" s="92">
        <v>9.1999999999999998E-2</v>
      </c>
      <c r="N34" s="92">
        <v>0.127</v>
      </c>
      <c r="O34" s="92">
        <v>0.106</v>
      </c>
      <c r="P34" s="92">
        <v>5.7000000000000002E-2</v>
      </c>
      <c r="Q34" s="92">
        <v>0.16400000000000001</v>
      </c>
    </row>
    <row r="35" spans="1:17" ht="14.25" customHeight="1" x14ac:dyDescent="0.35">
      <c r="A35" s="54">
        <v>34</v>
      </c>
      <c r="B35" s="128" t="s">
        <v>385</v>
      </c>
      <c r="C35" s="55">
        <v>0.4</v>
      </c>
      <c r="D35" s="90">
        <v>5.7000000000000002E-2</v>
      </c>
      <c r="E35" s="90">
        <v>5.7000000000000002E-2</v>
      </c>
      <c r="F35" s="90">
        <v>6.6000000000000003E-2</v>
      </c>
      <c r="G35" s="91">
        <v>0.8</v>
      </c>
      <c r="H35" s="91">
        <v>0.67</v>
      </c>
      <c r="J35" s="54">
        <v>34</v>
      </c>
      <c r="K35" s="128" t="s">
        <v>396</v>
      </c>
      <c r="L35" s="56">
        <v>0.27</v>
      </c>
      <c r="M35" s="92">
        <v>9.5000000000000001E-2</v>
      </c>
      <c r="N35" s="92">
        <v>0.123</v>
      </c>
      <c r="O35" s="92">
        <v>9.7000000000000003E-2</v>
      </c>
      <c r="P35" s="92">
        <v>5.8999999999999997E-2</v>
      </c>
      <c r="Q35" s="92">
        <v>0.13500000000000001</v>
      </c>
    </row>
    <row r="36" spans="1:17" ht="14.25" customHeight="1" x14ac:dyDescent="0.35">
      <c r="A36" s="54">
        <v>35</v>
      </c>
      <c r="B36" s="128" t="s">
        <v>397</v>
      </c>
      <c r="C36" s="55">
        <v>0.39</v>
      </c>
      <c r="D36" s="90">
        <v>5.2999999999999999E-2</v>
      </c>
      <c r="E36" s="90">
        <v>5.7000000000000002E-2</v>
      </c>
      <c r="F36" s="90">
        <v>6.5000000000000002E-2</v>
      </c>
      <c r="G36" s="91">
        <v>0.81</v>
      </c>
      <c r="H36" s="91">
        <v>0.69</v>
      </c>
      <c r="J36" s="54">
        <v>35</v>
      </c>
      <c r="K36" s="128" t="s">
        <v>398</v>
      </c>
      <c r="L36" s="56">
        <v>0.27</v>
      </c>
      <c r="M36" s="92">
        <v>0.10199999999999999</v>
      </c>
      <c r="N36" s="92">
        <v>0.14399999999999999</v>
      </c>
      <c r="O36" s="92">
        <v>0.105</v>
      </c>
      <c r="P36" s="92">
        <v>6.7000000000000004E-2</v>
      </c>
      <c r="Q36" s="92">
        <v>0.13400000000000001</v>
      </c>
    </row>
    <row r="37" spans="1:17" ht="14.25" customHeight="1" x14ac:dyDescent="0.35">
      <c r="A37" s="54">
        <v>36</v>
      </c>
      <c r="B37" s="128" t="s">
        <v>399</v>
      </c>
      <c r="C37" s="55">
        <v>0.38</v>
      </c>
      <c r="D37" s="90">
        <v>0.05</v>
      </c>
      <c r="E37" s="90">
        <v>5.5E-2</v>
      </c>
      <c r="F37" s="90">
        <v>7.0999999999999994E-2</v>
      </c>
      <c r="G37" s="91">
        <v>0.86</v>
      </c>
      <c r="H37" s="91">
        <v>0.7</v>
      </c>
      <c r="J37" s="54">
        <v>36</v>
      </c>
      <c r="K37" s="128" t="s">
        <v>400</v>
      </c>
      <c r="L37" s="56">
        <v>0.26</v>
      </c>
      <c r="M37" s="92">
        <v>0.1</v>
      </c>
      <c r="N37" s="92">
        <v>0.13500000000000001</v>
      </c>
      <c r="O37" s="92">
        <v>0.111</v>
      </c>
      <c r="P37" s="92">
        <v>6.2E-2</v>
      </c>
      <c r="Q37" s="92">
        <v>0.193</v>
      </c>
    </row>
    <row r="38" spans="1:17" ht="14.25" customHeight="1" x14ac:dyDescent="0.35">
      <c r="A38" s="54">
        <v>37</v>
      </c>
      <c r="B38" s="128" t="s">
        <v>401</v>
      </c>
      <c r="C38" s="55">
        <v>0.38</v>
      </c>
      <c r="D38" s="90">
        <v>5.3999999999999999E-2</v>
      </c>
      <c r="E38" s="90">
        <v>5.8999999999999997E-2</v>
      </c>
      <c r="F38" s="90">
        <v>7.1999999999999995E-2</v>
      </c>
      <c r="G38" s="91">
        <v>0.83</v>
      </c>
      <c r="H38" s="91">
        <v>0.71</v>
      </c>
      <c r="J38" s="54">
        <v>37</v>
      </c>
      <c r="K38" s="128" t="s">
        <v>402</v>
      </c>
      <c r="L38" s="56">
        <v>0.26</v>
      </c>
      <c r="M38" s="92">
        <v>9.0999999999999998E-2</v>
      </c>
      <c r="N38" s="92">
        <v>0.127</v>
      </c>
      <c r="O38" s="92">
        <v>9.8000000000000004E-2</v>
      </c>
      <c r="P38" s="92">
        <v>0.06</v>
      </c>
      <c r="Q38" s="92">
        <v>0.156</v>
      </c>
    </row>
    <row r="39" spans="1:17" ht="14.25" customHeight="1" x14ac:dyDescent="0.35">
      <c r="A39" s="54">
        <v>38</v>
      </c>
      <c r="B39" s="128" t="s">
        <v>403</v>
      </c>
      <c r="C39" s="55">
        <v>0.38</v>
      </c>
      <c r="D39" s="90">
        <v>5.1999999999999998E-2</v>
      </c>
      <c r="E39" s="90">
        <v>5.7000000000000002E-2</v>
      </c>
      <c r="F39" s="90">
        <v>6.8000000000000005E-2</v>
      </c>
      <c r="G39" s="91">
        <v>0.81</v>
      </c>
      <c r="H39" s="91">
        <v>0.69</v>
      </c>
      <c r="J39" s="54">
        <v>38</v>
      </c>
      <c r="K39" s="128" t="s">
        <v>404</v>
      </c>
      <c r="L39" s="56">
        <v>0.26</v>
      </c>
      <c r="M39" s="92">
        <v>8.7999999999999995E-2</v>
      </c>
      <c r="N39" s="92">
        <v>0.127</v>
      </c>
      <c r="O39" s="92">
        <v>9.2999999999999999E-2</v>
      </c>
      <c r="P39" s="92">
        <v>5.3999999999999999E-2</v>
      </c>
      <c r="Q39" s="92">
        <v>0.156</v>
      </c>
    </row>
    <row r="40" spans="1:17" ht="14.25" customHeight="1" x14ac:dyDescent="0.35">
      <c r="A40" s="54">
        <v>39</v>
      </c>
      <c r="B40" s="128" t="s">
        <v>405</v>
      </c>
      <c r="C40" s="55">
        <v>0.37</v>
      </c>
      <c r="D40" s="90">
        <v>5.3999999999999999E-2</v>
      </c>
      <c r="E40" s="90">
        <v>5.6000000000000001E-2</v>
      </c>
      <c r="F40" s="90">
        <v>7.2999999999999995E-2</v>
      </c>
      <c r="G40" s="91">
        <v>0.82</v>
      </c>
      <c r="H40" s="91">
        <v>0.7</v>
      </c>
      <c r="J40" s="54">
        <v>39</v>
      </c>
      <c r="K40" s="128" t="s">
        <v>406</v>
      </c>
      <c r="L40" s="56">
        <v>0.26</v>
      </c>
      <c r="M40" s="92">
        <v>9.8000000000000004E-2</v>
      </c>
      <c r="N40" s="92">
        <v>0.128</v>
      </c>
      <c r="O40" s="92">
        <v>0.10299999999999999</v>
      </c>
      <c r="P40" s="92">
        <v>5.8999999999999997E-2</v>
      </c>
      <c r="Q40" s="92">
        <v>0.15</v>
      </c>
    </row>
    <row r="41" spans="1:17" ht="14.25" customHeight="1" x14ac:dyDescent="0.35">
      <c r="A41" s="54">
        <v>40</v>
      </c>
      <c r="B41" s="128" t="s">
        <v>377</v>
      </c>
      <c r="C41" s="55">
        <v>0.37</v>
      </c>
      <c r="D41" s="90">
        <v>5.2999999999999999E-2</v>
      </c>
      <c r="E41" s="90">
        <v>5.7000000000000002E-2</v>
      </c>
      <c r="F41" s="90">
        <v>7.0000000000000007E-2</v>
      </c>
      <c r="G41" s="91">
        <v>0.81</v>
      </c>
      <c r="H41" s="91">
        <v>0.7</v>
      </c>
      <c r="J41" s="54">
        <v>40</v>
      </c>
      <c r="K41" s="128" t="s">
        <v>407</v>
      </c>
      <c r="L41" s="56">
        <v>0.25</v>
      </c>
      <c r="M41" s="92">
        <v>9.6000000000000002E-2</v>
      </c>
      <c r="N41" s="92">
        <v>0.122</v>
      </c>
      <c r="O41" s="92">
        <v>0.10199999999999999</v>
      </c>
      <c r="P41" s="92">
        <v>6.2E-2</v>
      </c>
      <c r="Q41" s="92">
        <v>0.16800000000000001</v>
      </c>
    </row>
    <row r="42" spans="1:17" ht="14.25" customHeight="1" x14ac:dyDescent="0.35">
      <c r="A42" s="54">
        <v>41</v>
      </c>
      <c r="B42" s="128" t="s">
        <v>408</v>
      </c>
      <c r="C42" s="55">
        <v>0.36</v>
      </c>
      <c r="D42" s="90">
        <v>5.2999999999999999E-2</v>
      </c>
      <c r="E42" s="90">
        <v>6.0999999999999999E-2</v>
      </c>
      <c r="F42" s="90">
        <v>7.9000000000000001E-2</v>
      </c>
      <c r="G42" s="91">
        <v>0.77</v>
      </c>
      <c r="H42" s="91">
        <v>0.65</v>
      </c>
      <c r="J42" s="54" t="s">
        <v>339</v>
      </c>
      <c r="K42" s="128" t="s">
        <v>409</v>
      </c>
      <c r="L42" s="56">
        <v>0.35</v>
      </c>
      <c r="M42" s="92">
        <v>9.4E-2</v>
      </c>
      <c r="N42" s="92">
        <v>0.125</v>
      </c>
      <c r="O42" s="92">
        <v>9.9000000000000005E-2</v>
      </c>
      <c r="P42" s="92">
        <v>5.8999999999999997E-2</v>
      </c>
      <c r="Q42" s="92">
        <v>0.14499999999999999</v>
      </c>
    </row>
    <row r="43" spans="1:17" ht="14.25" customHeight="1" x14ac:dyDescent="0.35">
      <c r="A43" s="54">
        <v>42</v>
      </c>
      <c r="B43" s="128" t="s">
        <v>409</v>
      </c>
      <c r="C43" s="55">
        <v>0.55000000000000004</v>
      </c>
      <c r="D43" s="90">
        <v>5.2999999999999999E-2</v>
      </c>
      <c r="E43" s="90">
        <v>5.6000000000000001E-2</v>
      </c>
      <c r="F43" s="90">
        <v>6.9000000000000006E-2</v>
      </c>
      <c r="G43" s="91">
        <v>0.82</v>
      </c>
      <c r="H43" s="91">
        <v>0.7</v>
      </c>
      <c r="J43" s="54" t="s">
        <v>339</v>
      </c>
      <c r="K43" s="128" t="s">
        <v>410</v>
      </c>
      <c r="L43" s="56">
        <v>0</v>
      </c>
      <c r="M43" s="92">
        <v>0.10199999999999999</v>
      </c>
      <c r="N43" s="92">
        <v>0.13600000000000001</v>
      </c>
      <c r="O43" s="92">
        <v>0.109</v>
      </c>
      <c r="P43" s="92">
        <v>6.3E-2</v>
      </c>
      <c r="Q43" s="92">
        <v>0.161</v>
      </c>
    </row>
    <row r="44" spans="1:17" ht="14.25" customHeight="1" x14ac:dyDescent="0.35">
      <c r="A44" s="54">
        <v>43</v>
      </c>
      <c r="B44" s="128" t="s">
        <v>410</v>
      </c>
      <c r="C44" s="55">
        <v>0</v>
      </c>
      <c r="D44" s="90">
        <v>5.5E-2</v>
      </c>
      <c r="E44" s="90">
        <v>5.8999999999999997E-2</v>
      </c>
      <c r="F44" s="90">
        <v>7.2999999999999995E-2</v>
      </c>
      <c r="G44" s="91">
        <v>0.8</v>
      </c>
      <c r="H44" s="91">
        <v>0.67</v>
      </c>
    </row>
    <row r="45" spans="1:17" ht="14.25" customHeight="1" x14ac:dyDescent="0.35"/>
    <row r="46" spans="1:17" ht="14.25" customHeight="1" x14ac:dyDescent="0.35"/>
    <row r="47" spans="1:17" ht="14.25" customHeight="1" x14ac:dyDescent="0.35"/>
    <row r="48" spans="1:17"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honeticPr fontId="25" type="noConversion"/>
  <pageMargins left="0.7" right="0.7" top="0.75" bottom="0.75" header="0" footer="0"/>
  <pageSetup orientation="landscape" r:id="rId1"/>
  <tableParts count="3">
    <tablePart r:id="rId2"/>
    <tablePart r:id="rId3"/>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C953-641E-4C6F-BC4C-A2C3DF304B89}">
  <dimension ref="A1:C16"/>
  <sheetViews>
    <sheetView workbookViewId="0">
      <selection activeCell="G6" sqref="G6"/>
    </sheetView>
  </sheetViews>
  <sheetFormatPr baseColWidth="10" defaultColWidth="8.7265625" defaultRowHeight="14.5" x14ac:dyDescent="0.35"/>
  <sheetData>
    <row r="1" spans="1:3" x14ac:dyDescent="0.35">
      <c r="A1" s="23">
        <v>1</v>
      </c>
      <c r="B1" s="23">
        <v>2</v>
      </c>
      <c r="C1" s="23" t="s">
        <v>66</v>
      </c>
    </row>
    <row r="2" spans="1:3" x14ac:dyDescent="0.35">
      <c r="A2" s="24">
        <v>0</v>
      </c>
      <c r="B2" s="24">
        <v>0.01</v>
      </c>
      <c r="C2" s="24">
        <v>0</v>
      </c>
    </row>
    <row r="3" spans="1:3" x14ac:dyDescent="0.35">
      <c r="A3" s="24">
        <v>0.02</v>
      </c>
      <c r="B3" s="24">
        <v>0.89999999999999991</v>
      </c>
      <c r="C3" s="24">
        <v>1.04</v>
      </c>
    </row>
    <row r="4" spans="1:3" x14ac:dyDescent="0.35">
      <c r="A4" s="24">
        <v>0.91</v>
      </c>
      <c r="B4" s="24">
        <v>1.2</v>
      </c>
      <c r="C4" s="24">
        <v>1.1299999999999999</v>
      </c>
    </row>
    <row r="5" spans="1:3" x14ac:dyDescent="0.35">
      <c r="A5" s="24">
        <f>B4+0.01</f>
        <v>1.21</v>
      </c>
      <c r="B5" s="24">
        <v>1.5</v>
      </c>
      <c r="C5" s="24">
        <v>1.23</v>
      </c>
    </row>
    <row r="6" spans="1:3" x14ac:dyDescent="0.35">
      <c r="A6" s="24">
        <f t="shared" ref="A6:A16" si="0">B5+0.01</f>
        <v>1.51</v>
      </c>
      <c r="B6" s="24">
        <v>1.7999999999999998</v>
      </c>
      <c r="C6" s="24">
        <v>1.34</v>
      </c>
    </row>
    <row r="7" spans="1:3" x14ac:dyDescent="0.35">
      <c r="A7" s="24">
        <f t="shared" si="0"/>
        <v>1.8099999999999998</v>
      </c>
      <c r="B7" s="24">
        <v>2.1</v>
      </c>
      <c r="C7" s="24">
        <v>1.42</v>
      </c>
    </row>
    <row r="8" spans="1:3" x14ac:dyDescent="0.35">
      <c r="A8" s="24">
        <f t="shared" si="0"/>
        <v>2.11</v>
      </c>
      <c r="B8" s="24">
        <v>2.4</v>
      </c>
      <c r="C8" s="24">
        <v>1.5</v>
      </c>
    </row>
    <row r="9" spans="1:3" x14ac:dyDescent="0.35">
      <c r="A9" s="24">
        <f t="shared" si="0"/>
        <v>2.4099999999999997</v>
      </c>
      <c r="B9" s="24">
        <v>2.6999999999999997</v>
      </c>
      <c r="C9" s="24">
        <v>1.56</v>
      </c>
    </row>
    <row r="10" spans="1:3" x14ac:dyDescent="0.35">
      <c r="A10" s="24">
        <f t="shared" si="0"/>
        <v>2.7099999999999995</v>
      </c>
      <c r="B10" s="24">
        <v>3</v>
      </c>
      <c r="C10" s="24">
        <v>1.61</v>
      </c>
    </row>
    <row r="11" spans="1:3" x14ac:dyDescent="0.35">
      <c r="A11" s="24">
        <f t="shared" si="0"/>
        <v>3.01</v>
      </c>
      <c r="B11" s="24">
        <v>4.5</v>
      </c>
      <c r="C11" s="24">
        <v>1.78</v>
      </c>
    </row>
    <row r="12" spans="1:3" x14ac:dyDescent="0.35">
      <c r="A12" s="24">
        <f t="shared" si="0"/>
        <v>4.51</v>
      </c>
      <c r="B12" s="24">
        <v>6</v>
      </c>
      <c r="C12" s="24">
        <v>1.87</v>
      </c>
    </row>
    <row r="13" spans="1:3" x14ac:dyDescent="0.35">
      <c r="A13" s="24">
        <f t="shared" si="0"/>
        <v>6.01</v>
      </c>
      <c r="B13" s="24">
        <v>9</v>
      </c>
      <c r="C13" s="24">
        <v>1.98</v>
      </c>
    </row>
    <row r="14" spans="1:3" x14ac:dyDescent="0.35">
      <c r="A14" s="24">
        <f t="shared" si="0"/>
        <v>9.01</v>
      </c>
      <c r="B14" s="24">
        <v>12</v>
      </c>
      <c r="C14" s="24">
        <v>2.06</v>
      </c>
    </row>
    <row r="15" spans="1:3" x14ac:dyDescent="0.35">
      <c r="A15" s="24">
        <f t="shared" si="0"/>
        <v>12.01</v>
      </c>
      <c r="B15" s="24">
        <v>15</v>
      </c>
      <c r="C15" s="24">
        <v>2.14</v>
      </c>
    </row>
    <row r="16" spans="1:3" x14ac:dyDescent="0.35">
      <c r="A16" s="24">
        <f t="shared" si="0"/>
        <v>15.01</v>
      </c>
      <c r="B16" s="24">
        <v>18</v>
      </c>
      <c r="C16" s="24">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zoomScale="110" zoomScaleNormal="110" workbookViewId="0">
      <selection activeCell="D29" sqref="D29"/>
    </sheetView>
  </sheetViews>
  <sheetFormatPr baseColWidth="10" defaultColWidth="14.453125" defaultRowHeight="15" customHeight="1" x14ac:dyDescent="0.35"/>
  <cols>
    <col min="1" max="1" width="18.1796875" customWidth="1"/>
    <col min="2" max="2" width="24.1796875" customWidth="1"/>
    <col min="3" max="3" width="16.453125" customWidth="1"/>
    <col min="4" max="4" width="38.453125" customWidth="1"/>
    <col min="5" max="26" width="10.81640625" customWidth="1"/>
  </cols>
  <sheetData>
    <row r="1" spans="1:4" ht="14.25" customHeight="1" x14ac:dyDescent="0.35">
      <c r="A1" s="20" t="s">
        <v>0</v>
      </c>
      <c r="B1" s="20" t="s">
        <v>1</v>
      </c>
      <c r="C1" s="20" t="s">
        <v>2</v>
      </c>
      <c r="D1" s="20" t="s">
        <v>3</v>
      </c>
    </row>
    <row r="2" spans="1:4" ht="14.25" customHeight="1" x14ac:dyDescent="0.35">
      <c r="A2" s="128" t="s">
        <v>4</v>
      </c>
      <c r="B2" s="189" t="s">
        <v>515</v>
      </c>
      <c r="C2" s="128">
        <v>93457044</v>
      </c>
      <c r="D2" s="178" t="s">
        <v>5</v>
      </c>
    </row>
    <row r="3" spans="1:4" ht="14.25" customHeight="1" x14ac:dyDescent="0.35">
      <c r="A3" s="128" t="s">
        <v>6</v>
      </c>
      <c r="B3" s="189" t="s">
        <v>516</v>
      </c>
      <c r="C3" s="128">
        <v>98255634</v>
      </c>
      <c r="D3" s="178" t="s">
        <v>7</v>
      </c>
    </row>
    <row r="4" spans="1:4" ht="14.25" customHeight="1" x14ac:dyDescent="0.35">
      <c r="A4" s="128" t="s">
        <v>8</v>
      </c>
      <c r="B4" s="189" t="s">
        <v>517</v>
      </c>
      <c r="C4" s="128">
        <v>48854078</v>
      </c>
      <c r="D4" s="178" t="s">
        <v>9</v>
      </c>
    </row>
    <row r="5" spans="1:4" ht="14.25" customHeight="1" x14ac:dyDescent="0.35">
      <c r="A5" s="128" t="s">
        <v>10</v>
      </c>
      <c r="B5" s="189" t="s">
        <v>518</v>
      </c>
      <c r="C5" s="128">
        <v>46705440476</v>
      </c>
      <c r="D5" s="178" t="s">
        <v>11</v>
      </c>
    </row>
    <row r="6" spans="1:4" ht="14.25" customHeight="1" x14ac:dyDescent="0.35">
      <c r="A6" s="128" t="s">
        <v>12</v>
      </c>
      <c r="B6" s="128" t="s">
        <v>13</v>
      </c>
      <c r="C6" s="128">
        <v>92047826</v>
      </c>
      <c r="D6" s="178" t="s">
        <v>14</v>
      </c>
    </row>
    <row r="7" spans="1:4" ht="14.25" customHeight="1" x14ac:dyDescent="0.35">
      <c r="A7" s="128" t="s">
        <v>15</v>
      </c>
      <c r="B7" t="s">
        <v>519</v>
      </c>
      <c r="C7" s="128">
        <v>97188644</v>
      </c>
      <c r="D7" s="179"/>
    </row>
    <row r="8" spans="1:4" ht="14.25" customHeight="1" x14ac:dyDescent="0.35">
      <c r="A8" s="128" t="s">
        <v>16</v>
      </c>
      <c r="B8" t="s">
        <v>520</v>
      </c>
      <c r="C8" s="128">
        <v>93028866</v>
      </c>
      <c r="D8" s="178" t="s">
        <v>17</v>
      </c>
    </row>
    <row r="9" spans="1:4" ht="14.25" customHeight="1" x14ac:dyDescent="0.35">
      <c r="A9" s="176" t="s">
        <v>504</v>
      </c>
      <c r="B9" s="189" t="s">
        <v>521</v>
      </c>
      <c r="C9" s="128">
        <v>4795910035</v>
      </c>
      <c r="D9" s="180" t="s">
        <v>506</v>
      </c>
    </row>
    <row r="10" spans="1:4" ht="14.25" customHeight="1" x14ac:dyDescent="0.35">
      <c r="A10" s="176" t="s">
        <v>505</v>
      </c>
      <c r="B10" s="189" t="s">
        <v>521</v>
      </c>
      <c r="C10" s="128">
        <v>4790272282</v>
      </c>
      <c r="D10" s="180" t="s">
        <v>507</v>
      </c>
    </row>
    <row r="11" spans="1:4" ht="14.25" customHeight="1" x14ac:dyDescent="0.35">
      <c r="D11" s="46"/>
    </row>
    <row r="12" spans="1:4" ht="14.25" customHeight="1" x14ac:dyDescent="0.35">
      <c r="D12" s="46"/>
    </row>
    <row r="13" spans="1:4" ht="14.25" customHeight="1" x14ac:dyDescent="0.35"/>
    <row r="14" spans="1:4" ht="14.25" customHeight="1" x14ac:dyDescent="0.35"/>
    <row r="15" spans="1:4" ht="14.25" customHeight="1" x14ac:dyDescent="0.35"/>
    <row r="16" spans="1:4" ht="14.25" customHeight="1" x14ac:dyDescent="0.35"/>
    <row r="17" spans="4:4" ht="14.25" customHeight="1" x14ac:dyDescent="0.35"/>
    <row r="18" spans="4:4" ht="14.25" customHeight="1" x14ac:dyDescent="0.35"/>
    <row r="19" spans="4:4" ht="14.25" customHeight="1" x14ac:dyDescent="0.35"/>
    <row r="20" spans="4:4" ht="14.25" customHeight="1" x14ac:dyDescent="0.35"/>
    <row r="21" spans="4:4" ht="14.25" customHeight="1" x14ac:dyDescent="0.35"/>
    <row r="22" spans="4:4" ht="14.25" customHeight="1" x14ac:dyDescent="0.35"/>
    <row r="23" spans="4:4" ht="14.25" customHeight="1" x14ac:dyDescent="0.35"/>
    <row r="24" spans="4:4" ht="14.25" customHeight="1" x14ac:dyDescent="0.35"/>
    <row r="25" spans="4:4" ht="14.25" customHeight="1" x14ac:dyDescent="0.35">
      <c r="D25" s="177"/>
    </row>
    <row r="26" spans="4:4" ht="14.25" customHeight="1" x14ac:dyDescent="0.35"/>
    <row r="27" spans="4:4" ht="14.25" customHeight="1" x14ac:dyDescent="0.35"/>
    <row r="28" spans="4:4" ht="14.25" customHeight="1" x14ac:dyDescent="0.35"/>
    <row r="29" spans="4:4" ht="14.25" customHeight="1" x14ac:dyDescent="0.35"/>
    <row r="30" spans="4:4" ht="14.25" customHeight="1" x14ac:dyDescent="0.35"/>
    <row r="31" spans="4:4" ht="14.25" customHeight="1" x14ac:dyDescent="0.35"/>
    <row r="32" spans="4:4"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hyperlinks>
    <hyperlink ref="D2" r:id="rId1" xr:uid="{00000000-0004-0000-0100-000000000000}"/>
    <hyperlink ref="D3" r:id="rId2" xr:uid="{00000000-0004-0000-0100-000001000000}"/>
    <hyperlink ref="D4" r:id="rId3" xr:uid="{00000000-0004-0000-0100-000002000000}"/>
    <hyperlink ref="D5" r:id="rId4" xr:uid="{00000000-0004-0000-0100-000003000000}"/>
    <hyperlink ref="D6" r:id="rId5" xr:uid="{00000000-0004-0000-0100-000004000000}"/>
    <hyperlink ref="D8" r:id="rId6" xr:uid="{00000000-0004-0000-0100-000005000000}"/>
    <hyperlink ref="D9" r:id="rId7" xr:uid="{911F179D-A160-410F-AD8E-720767C4E034}"/>
    <hyperlink ref="D10" r:id="rId8" xr:uid="{7AFEAA71-015F-4BFE-BC16-0D312425BA0D}"/>
  </hyperlinks>
  <pageMargins left="0.7" right="0.7" top="0.75" bottom="0.75" header="0" footer="0"/>
  <pageSetup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selection activeCell="B32" sqref="B32"/>
    </sheetView>
  </sheetViews>
  <sheetFormatPr baseColWidth="10" defaultColWidth="14.453125" defaultRowHeight="15" customHeight="1" x14ac:dyDescent="0.35"/>
  <cols>
    <col min="1" max="1" width="17.1796875" customWidth="1"/>
    <col min="2" max="2" width="43.81640625" customWidth="1"/>
    <col min="3" max="3" width="37.1796875" customWidth="1"/>
    <col min="4" max="4" width="31.7265625" customWidth="1"/>
    <col min="5" max="26" width="8.7265625" customWidth="1"/>
  </cols>
  <sheetData>
    <row r="1" spans="1:4" ht="14.25" customHeight="1" x14ac:dyDescent="0.35">
      <c r="A1" s="1" t="s">
        <v>18</v>
      </c>
    </row>
    <row r="2" spans="1:4" ht="14.25" customHeight="1" x14ac:dyDescent="0.35">
      <c r="A2" s="71" t="s">
        <v>19</v>
      </c>
      <c r="B2" s="160" t="s">
        <v>413</v>
      </c>
    </row>
    <row r="3" spans="1:4" ht="14.25" customHeight="1" x14ac:dyDescent="0.35">
      <c r="A3" s="2" t="s">
        <v>20</v>
      </c>
      <c r="B3" s="160" t="s">
        <v>413</v>
      </c>
    </row>
    <row r="4" spans="1:4" ht="14.25" customHeight="1" x14ac:dyDescent="0.35">
      <c r="A4" s="2" t="s">
        <v>21</v>
      </c>
      <c r="B4" s="72" t="s">
        <v>413</v>
      </c>
    </row>
    <row r="5" spans="1:4" ht="14.25" customHeight="1" x14ac:dyDescent="0.35">
      <c r="A5" s="2" t="s">
        <v>22</v>
      </c>
      <c r="B5" s="160" t="s">
        <v>413</v>
      </c>
    </row>
    <row r="6" spans="1:4" ht="14.25" customHeight="1" x14ac:dyDescent="0.35">
      <c r="A6" s="2" t="s">
        <v>23</v>
      </c>
      <c r="B6" s="160" t="s">
        <v>413</v>
      </c>
    </row>
    <row r="7" spans="1:4" ht="14.25" customHeight="1" x14ac:dyDescent="0.35">
      <c r="A7" s="2" t="s">
        <v>24</v>
      </c>
      <c r="B7" s="160" t="s">
        <v>413</v>
      </c>
    </row>
    <row r="8" spans="1:4" ht="14.25" customHeight="1" x14ac:dyDescent="0.35">
      <c r="A8" s="2" t="s">
        <v>25</v>
      </c>
      <c r="B8" s="191" t="s">
        <v>413</v>
      </c>
    </row>
    <row r="9" spans="1:4" ht="14.25" customHeight="1" x14ac:dyDescent="0.35">
      <c r="A9" s="190" t="s">
        <v>522</v>
      </c>
      <c r="B9" s="14" t="s">
        <v>413</v>
      </c>
    </row>
    <row r="10" spans="1:4" ht="14.25" customHeight="1" x14ac:dyDescent="0.35"/>
    <row r="11" spans="1:4" ht="14.25" customHeight="1" x14ac:dyDescent="0.35">
      <c r="A11" s="1" t="s">
        <v>26</v>
      </c>
    </row>
    <row r="12" spans="1:4" ht="14.25" customHeight="1" x14ac:dyDescent="0.35">
      <c r="A12" s="3" t="s">
        <v>27</v>
      </c>
      <c r="B12" s="4" t="s">
        <v>28</v>
      </c>
      <c r="C12" s="4" t="s">
        <v>21</v>
      </c>
      <c r="D12" s="4" t="s">
        <v>29</v>
      </c>
    </row>
    <row r="13" spans="1:4" ht="14.25" customHeight="1" x14ac:dyDescent="0.35">
      <c r="A13" s="2" t="s">
        <v>30</v>
      </c>
      <c r="B13" s="2" t="s">
        <v>413</v>
      </c>
      <c r="C13" s="72" t="s">
        <v>413</v>
      </c>
      <c r="D13" s="2" t="s">
        <v>413</v>
      </c>
    </row>
    <row r="14" spans="1:4" ht="14.25" customHeight="1" x14ac:dyDescent="0.35">
      <c r="A14" s="2" t="s">
        <v>31</v>
      </c>
      <c r="B14" s="2"/>
      <c r="C14" s="72"/>
      <c r="D14" s="2"/>
    </row>
    <row r="15" spans="1:4" ht="14.25" customHeight="1" x14ac:dyDescent="0.35">
      <c r="A15" s="2" t="s">
        <v>32</v>
      </c>
      <c r="B15" s="2"/>
      <c r="C15" s="72"/>
      <c r="D15" s="5"/>
    </row>
    <row r="16" spans="1:4" ht="14.25" customHeight="1" x14ac:dyDescent="0.35">
      <c r="A16" s="2" t="s">
        <v>33</v>
      </c>
      <c r="B16" s="2"/>
      <c r="C16" s="72"/>
      <c r="D16" s="2"/>
    </row>
    <row r="17" spans="1:4" ht="14.25" customHeight="1" x14ac:dyDescent="0.35">
      <c r="A17" s="2" t="s">
        <v>34</v>
      </c>
      <c r="B17" s="2" t="s">
        <v>413</v>
      </c>
      <c r="C17" s="72" t="s">
        <v>413</v>
      </c>
      <c r="D17" s="2" t="s">
        <v>413</v>
      </c>
    </row>
    <row r="18" spans="1:4" ht="14.25" customHeight="1" x14ac:dyDescent="0.35">
      <c r="A18" s="2" t="s">
        <v>34</v>
      </c>
      <c r="B18" s="2"/>
      <c r="C18" s="2"/>
      <c r="D18" s="2"/>
    </row>
    <row r="19" spans="1:4" ht="14.25" customHeight="1" x14ac:dyDescent="0.35"/>
    <row r="20" spans="1:4" ht="14.25" customHeight="1" x14ac:dyDescent="0.35"/>
    <row r="21" spans="1:4" ht="14.25" customHeight="1" x14ac:dyDescent="0.35">
      <c r="A21" s="1" t="s">
        <v>35</v>
      </c>
      <c r="B21" s="4" t="s">
        <v>36</v>
      </c>
    </row>
    <row r="22" spans="1:4" ht="37.5" customHeight="1" x14ac:dyDescent="0.35">
      <c r="A22" s="2" t="s">
        <v>37</v>
      </c>
      <c r="B22" s="6"/>
    </row>
    <row r="23" spans="1:4" ht="37.5" customHeight="1" x14ac:dyDescent="0.35">
      <c r="A23" s="2" t="s">
        <v>38</v>
      </c>
      <c r="B23" s="6"/>
    </row>
    <row r="24" spans="1:4" ht="37.5" customHeight="1" x14ac:dyDescent="0.35">
      <c r="A24" s="2" t="s">
        <v>39</v>
      </c>
      <c r="B24" s="6"/>
    </row>
    <row r="25" spans="1:4" ht="14.25" customHeight="1" x14ac:dyDescent="0.35"/>
    <row r="26" spans="1:4" ht="14.25" customHeight="1" x14ac:dyDescent="0.35"/>
    <row r="27" spans="1:4" ht="14.25" customHeight="1" x14ac:dyDescent="0.35"/>
    <row r="28" spans="1:4" ht="14.25" customHeight="1" x14ac:dyDescent="0.35"/>
    <row r="29" spans="1:4" ht="14.25" customHeight="1" x14ac:dyDescent="0.35"/>
    <row r="30" spans="1:4" ht="14.25" customHeight="1" x14ac:dyDescent="0.35"/>
    <row r="31" spans="1:4" ht="14.25" customHeight="1" x14ac:dyDescent="0.35"/>
    <row r="32" spans="1:4"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D585B-CACA-42B2-A1A3-0457199FC544}">
  <dimension ref="A1:F39"/>
  <sheetViews>
    <sheetView zoomScale="90" zoomScaleNormal="90" workbookViewId="0">
      <selection activeCell="F4" sqref="F4"/>
    </sheetView>
  </sheetViews>
  <sheetFormatPr baseColWidth="10" defaultColWidth="8.7265625" defaultRowHeight="14.5" x14ac:dyDescent="0.35"/>
  <cols>
    <col min="1" max="1" width="9.1796875" style="87"/>
    <col min="2" max="2" width="90.453125" customWidth="1"/>
    <col min="3" max="6" width="6.26953125" style="25" customWidth="1"/>
    <col min="7" max="7" width="2.54296875" customWidth="1"/>
  </cols>
  <sheetData>
    <row r="1" spans="1:6" ht="15.5" x14ac:dyDescent="0.35">
      <c r="A1" s="207" t="s">
        <v>538</v>
      </c>
      <c r="B1" s="208"/>
    </row>
    <row r="2" spans="1:6" x14ac:dyDescent="0.35">
      <c r="A2" s="19">
        <v>1</v>
      </c>
      <c r="B2" s="154" t="s">
        <v>424</v>
      </c>
    </row>
    <row r="3" spans="1:6" ht="54" customHeight="1" x14ac:dyDescent="0.35">
      <c r="A3" s="19" t="s">
        <v>439</v>
      </c>
      <c r="B3" s="181" t="s">
        <v>413</v>
      </c>
    </row>
    <row r="4" spans="1:6" x14ac:dyDescent="0.35">
      <c r="A4" s="19">
        <v>2</v>
      </c>
      <c r="B4" s="154" t="s">
        <v>425</v>
      </c>
    </row>
    <row r="5" spans="1:6" ht="65.25" customHeight="1" x14ac:dyDescent="0.35">
      <c r="A5" s="19" t="s">
        <v>439</v>
      </c>
      <c r="B5" s="181" t="s">
        <v>413</v>
      </c>
    </row>
    <row r="6" spans="1:6" x14ac:dyDescent="0.35">
      <c r="A6" s="19">
        <v>3</v>
      </c>
      <c r="B6" s="154" t="s">
        <v>426</v>
      </c>
    </row>
    <row r="7" spans="1:6" ht="70.5" customHeight="1" x14ac:dyDescent="0.35">
      <c r="A7" s="19" t="s">
        <v>439</v>
      </c>
      <c r="B7" s="181" t="s">
        <v>413</v>
      </c>
    </row>
    <row r="8" spans="1:6" ht="26.25" customHeight="1" x14ac:dyDescent="0.35">
      <c r="B8" s="149"/>
    </row>
    <row r="9" spans="1:6" ht="20.25" customHeight="1" x14ac:dyDescent="0.35">
      <c r="A9" s="207" t="s">
        <v>438</v>
      </c>
      <c r="B9" s="208"/>
    </row>
    <row r="10" spans="1:6" x14ac:dyDescent="0.35">
      <c r="A10" s="151" t="s">
        <v>427</v>
      </c>
      <c r="B10" s="152" t="s">
        <v>428</v>
      </c>
      <c r="C10" s="151">
        <v>1</v>
      </c>
      <c r="D10" s="151">
        <v>2</v>
      </c>
      <c r="E10" s="151">
        <v>3</v>
      </c>
      <c r="F10" s="151">
        <v>4</v>
      </c>
    </row>
    <row r="11" spans="1:6" ht="29" x14ac:dyDescent="0.35">
      <c r="A11" s="153">
        <v>1</v>
      </c>
      <c r="B11" s="161" t="s">
        <v>429</v>
      </c>
      <c r="C11" s="151"/>
      <c r="D11" s="151"/>
      <c r="E11" s="151"/>
      <c r="F11" s="151"/>
    </row>
    <row r="12" spans="1:6" x14ac:dyDescent="0.35">
      <c r="A12" s="153">
        <v>2</v>
      </c>
      <c r="B12" s="161" t="s">
        <v>430</v>
      </c>
      <c r="C12" s="151"/>
      <c r="D12" s="151"/>
      <c r="E12" s="151"/>
      <c r="F12" s="151"/>
    </row>
    <row r="13" spans="1:6" x14ac:dyDescent="0.35">
      <c r="A13" s="153">
        <v>3</v>
      </c>
      <c r="B13" s="161" t="s">
        <v>431</v>
      </c>
      <c r="C13" s="151"/>
      <c r="D13" s="151"/>
      <c r="E13" s="151"/>
      <c r="F13" s="151"/>
    </row>
    <row r="14" spans="1:6" x14ac:dyDescent="0.35">
      <c r="A14" s="153">
        <v>4</v>
      </c>
      <c r="B14" s="161" t="s">
        <v>432</v>
      </c>
      <c r="C14" s="151"/>
      <c r="D14" s="151"/>
      <c r="E14" s="151"/>
      <c r="F14" s="151"/>
    </row>
    <row r="15" spans="1:6" x14ac:dyDescent="0.35">
      <c r="A15" s="153">
        <v>5</v>
      </c>
      <c r="B15" s="161" t="s">
        <v>433</v>
      </c>
      <c r="C15" s="151"/>
      <c r="D15" s="151"/>
      <c r="E15" s="151"/>
      <c r="F15" s="151"/>
    </row>
    <row r="16" spans="1:6" x14ac:dyDescent="0.35">
      <c r="A16" s="153">
        <v>6</v>
      </c>
      <c r="B16" s="161" t="s">
        <v>434</v>
      </c>
      <c r="C16" s="151"/>
      <c r="D16" s="151"/>
      <c r="E16" s="151"/>
      <c r="F16" s="151"/>
    </row>
    <row r="17" spans="1:6" ht="29" x14ac:dyDescent="0.35">
      <c r="A17" s="153">
        <v>7</v>
      </c>
      <c r="B17" s="161" t="s">
        <v>435</v>
      </c>
      <c r="C17" s="151"/>
      <c r="D17" s="151"/>
      <c r="E17" s="151"/>
      <c r="F17" s="151"/>
    </row>
    <row r="18" spans="1:6" x14ac:dyDescent="0.35">
      <c r="A18" s="153">
        <v>8</v>
      </c>
      <c r="B18" s="161" t="s">
        <v>436</v>
      </c>
      <c r="C18" s="151"/>
      <c r="D18" s="151"/>
      <c r="E18" s="151"/>
      <c r="F18" s="151"/>
    </row>
    <row r="19" spans="1:6" x14ac:dyDescent="0.35">
      <c r="A19" s="153">
        <v>9</v>
      </c>
      <c r="B19" s="161" t="s">
        <v>437</v>
      </c>
      <c r="C19" s="151"/>
      <c r="D19" s="151"/>
      <c r="E19" s="151"/>
      <c r="F19" s="151"/>
    </row>
    <row r="20" spans="1:6" ht="29" x14ac:dyDescent="0.35">
      <c r="A20" s="86">
        <v>10</v>
      </c>
      <c r="B20" s="173" t="s">
        <v>455</v>
      </c>
      <c r="C20" s="24"/>
      <c r="D20" s="24"/>
      <c r="E20" s="24"/>
      <c r="F20" s="24"/>
    </row>
    <row r="21" spans="1:6" x14ac:dyDescent="0.35">
      <c r="B21" s="149"/>
    </row>
    <row r="22" spans="1:6" x14ac:dyDescent="0.35">
      <c r="B22" s="149"/>
    </row>
    <row r="23" spans="1:6" ht="35.25" customHeight="1" x14ac:dyDescent="0.35">
      <c r="A23" s="209" t="s">
        <v>508</v>
      </c>
      <c r="B23" s="209"/>
      <c r="C23" s="19">
        <v>2024</v>
      </c>
      <c r="D23" s="19">
        <v>2025</v>
      </c>
    </row>
    <row r="24" spans="1:6" x14ac:dyDescent="0.35">
      <c r="A24" s="86"/>
      <c r="B24" s="14" t="s">
        <v>94</v>
      </c>
      <c r="C24" s="24"/>
      <c r="D24" s="24"/>
    </row>
    <row r="25" spans="1:6" x14ac:dyDescent="0.35">
      <c r="A25" s="86"/>
      <c r="B25" s="14" t="s">
        <v>95</v>
      </c>
      <c r="C25" s="24"/>
      <c r="D25" s="24"/>
    </row>
    <row r="26" spans="1:6" x14ac:dyDescent="0.35">
      <c r="A26" s="86"/>
      <c r="B26" s="14" t="s">
        <v>96</v>
      </c>
      <c r="C26" s="24"/>
      <c r="D26" s="24"/>
    </row>
    <row r="27" spans="1:6" x14ac:dyDescent="0.35">
      <c r="A27" s="86"/>
      <c r="B27" s="14" t="s">
        <v>97</v>
      </c>
      <c r="C27" s="24"/>
      <c r="D27" s="24"/>
    </row>
    <row r="28" spans="1:6" x14ac:dyDescent="0.35">
      <c r="A28" s="86"/>
      <c r="B28" s="14" t="s">
        <v>463</v>
      </c>
      <c r="C28" s="24"/>
      <c r="D28" s="24"/>
    </row>
    <row r="29" spans="1:6" x14ac:dyDescent="0.35">
      <c r="A29" s="86"/>
      <c r="B29" s="14"/>
      <c r="C29" s="24"/>
      <c r="D29" s="24"/>
    </row>
    <row r="32" spans="1:6" ht="15.5" x14ac:dyDescent="0.35">
      <c r="A32" s="207" t="s">
        <v>537</v>
      </c>
      <c r="B32" s="208"/>
    </row>
    <row r="33" spans="1:2" ht="27" customHeight="1" x14ac:dyDescent="0.35">
      <c r="A33" s="11">
        <v>1</v>
      </c>
      <c r="B33" s="182" t="s">
        <v>413</v>
      </c>
    </row>
    <row r="34" spans="1:2" ht="27" customHeight="1" x14ac:dyDescent="0.35">
      <c r="A34" s="11">
        <v>2</v>
      </c>
      <c r="B34" s="182" t="s">
        <v>413</v>
      </c>
    </row>
    <row r="35" spans="1:2" ht="27" customHeight="1" x14ac:dyDescent="0.35">
      <c r="A35" s="11">
        <v>3</v>
      </c>
      <c r="B35" s="182" t="s">
        <v>413</v>
      </c>
    </row>
    <row r="36" spans="1:2" ht="27" customHeight="1" x14ac:dyDescent="0.35">
      <c r="A36" s="11">
        <v>4</v>
      </c>
      <c r="B36" s="160"/>
    </row>
    <row r="37" spans="1:2" ht="27" customHeight="1" x14ac:dyDescent="0.35">
      <c r="A37" s="11">
        <v>5</v>
      </c>
      <c r="B37" s="160"/>
    </row>
    <row r="38" spans="1:2" ht="27" customHeight="1" x14ac:dyDescent="0.35">
      <c r="A38" s="11">
        <v>6</v>
      </c>
      <c r="B38" s="160"/>
    </row>
    <row r="39" spans="1:2" ht="27" customHeight="1" x14ac:dyDescent="0.35">
      <c r="A39" s="11">
        <v>7</v>
      </c>
      <c r="B39" s="160"/>
    </row>
  </sheetData>
  <mergeCells count="4">
    <mergeCell ref="A1:B1"/>
    <mergeCell ref="A9:B9"/>
    <mergeCell ref="A32:B32"/>
    <mergeCell ref="A23:B2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008"/>
  <sheetViews>
    <sheetView topLeftCell="A11" zoomScale="110" zoomScaleNormal="110" workbookViewId="0">
      <selection activeCell="N16" sqref="N16"/>
    </sheetView>
  </sheetViews>
  <sheetFormatPr baseColWidth="10" defaultColWidth="14.453125" defaultRowHeight="15" customHeight="1" x14ac:dyDescent="0.35"/>
  <cols>
    <col min="1" max="1" width="39.1796875" customWidth="1"/>
    <col min="2" max="4" width="10" customWidth="1"/>
    <col min="5" max="8" width="15.81640625" customWidth="1"/>
    <col min="9" max="9" width="8.453125" customWidth="1"/>
    <col min="10" max="12" width="8.7265625" customWidth="1"/>
    <col min="13" max="13" width="9.453125" customWidth="1"/>
    <col min="14" max="14" width="98" customWidth="1"/>
    <col min="15" max="29" width="8.7265625" customWidth="1"/>
  </cols>
  <sheetData>
    <row r="1" spans="1:14" ht="16.5" customHeight="1" x14ac:dyDescent="0.35">
      <c r="A1" s="39" t="s">
        <v>40</v>
      </c>
      <c r="B1" s="211" t="s">
        <v>41</v>
      </c>
      <c r="C1" s="211"/>
      <c r="D1" s="211"/>
      <c r="E1" s="9"/>
      <c r="F1" s="9"/>
      <c r="G1" s="9"/>
      <c r="H1" s="9"/>
      <c r="I1" s="9" t="s">
        <v>42</v>
      </c>
      <c r="J1" s="212" t="s">
        <v>43</v>
      </c>
      <c r="K1" s="213"/>
    </row>
    <row r="2" spans="1:14" ht="17.25" customHeight="1" x14ac:dyDescent="0.35">
      <c r="A2" s="107" t="s">
        <v>44</v>
      </c>
      <c r="B2" s="112">
        <v>2022</v>
      </c>
      <c r="C2" s="112">
        <v>2023</v>
      </c>
      <c r="D2" s="112">
        <v>2024</v>
      </c>
      <c r="E2" s="108" t="s">
        <v>45</v>
      </c>
      <c r="F2" s="108" t="s">
        <v>46</v>
      </c>
      <c r="G2" s="108" t="s">
        <v>47</v>
      </c>
      <c r="H2" s="108" t="s">
        <v>48</v>
      </c>
      <c r="I2" s="108">
        <v>2024</v>
      </c>
      <c r="J2" s="112">
        <v>2025</v>
      </c>
      <c r="K2" s="112">
        <v>2026</v>
      </c>
    </row>
    <row r="3" spans="1:14" ht="15.75" customHeight="1" x14ac:dyDescent="0.35">
      <c r="A3" s="10" t="s">
        <v>49</v>
      </c>
      <c r="B3" s="162"/>
      <c r="C3" s="162" t="s">
        <v>413</v>
      </c>
      <c r="D3" s="162" t="s">
        <v>413</v>
      </c>
      <c r="E3" s="162"/>
      <c r="F3" s="162"/>
      <c r="G3" s="162"/>
      <c r="H3" s="162"/>
      <c r="I3" s="162"/>
      <c r="J3" s="162" t="s">
        <v>413</v>
      </c>
      <c r="K3" s="162" t="s">
        <v>413</v>
      </c>
    </row>
    <row r="4" spans="1:14" ht="15.75" customHeight="1" x14ac:dyDescent="0.35">
      <c r="A4" s="10" t="s">
        <v>50</v>
      </c>
      <c r="B4" s="162"/>
      <c r="C4" s="162" t="s">
        <v>413</v>
      </c>
      <c r="D4" s="162" t="s">
        <v>413</v>
      </c>
      <c r="E4" s="162"/>
      <c r="F4" s="162"/>
      <c r="G4" s="162"/>
      <c r="H4" s="162"/>
      <c r="I4" s="162"/>
      <c r="J4" s="162" t="s">
        <v>413</v>
      </c>
      <c r="K4" s="162"/>
    </row>
    <row r="5" spans="1:14" ht="15.75" customHeight="1" x14ac:dyDescent="0.35">
      <c r="A5" s="10" t="s">
        <v>51</v>
      </c>
      <c r="B5" s="162"/>
      <c r="C5" s="162"/>
      <c r="D5" s="162"/>
      <c r="E5" s="162"/>
      <c r="F5" s="162"/>
      <c r="G5" s="162"/>
      <c r="H5" s="162"/>
      <c r="I5" s="162"/>
      <c r="J5" s="162"/>
      <c r="K5" s="162"/>
    </row>
    <row r="6" spans="1:14" ht="15.75" customHeight="1" x14ac:dyDescent="0.35">
      <c r="A6" s="10" t="s">
        <v>52</v>
      </c>
      <c r="B6" s="162"/>
      <c r="C6" s="162" t="s">
        <v>413</v>
      </c>
      <c r="D6" s="162" t="s">
        <v>413</v>
      </c>
      <c r="E6" s="162"/>
      <c r="F6" s="162"/>
      <c r="G6" s="162"/>
      <c r="H6" s="162"/>
      <c r="I6" s="162"/>
      <c r="J6" s="162" t="s">
        <v>413</v>
      </c>
      <c r="K6" s="162"/>
    </row>
    <row r="7" spans="1:14" ht="15.75" customHeight="1" x14ac:dyDescent="0.35">
      <c r="A7" s="10" t="s">
        <v>53</v>
      </c>
      <c r="B7" s="162"/>
      <c r="C7" s="162" t="s">
        <v>413</v>
      </c>
      <c r="D7" s="162" t="s">
        <v>413</v>
      </c>
      <c r="E7" s="162"/>
      <c r="F7" s="162"/>
      <c r="G7" s="162"/>
      <c r="H7" s="162"/>
      <c r="I7" s="162"/>
      <c r="J7" s="162" t="s">
        <v>413</v>
      </c>
      <c r="K7" s="162"/>
    </row>
    <row r="8" spans="1:14" ht="16.5" customHeight="1" x14ac:dyDescent="0.35"/>
    <row r="9" spans="1:14" ht="21" customHeight="1" x14ac:dyDescent="0.35">
      <c r="A9" s="38" t="s">
        <v>54</v>
      </c>
      <c r="B9" s="211" t="s">
        <v>41</v>
      </c>
      <c r="C9" s="211"/>
      <c r="D9" s="211"/>
      <c r="E9" s="9"/>
      <c r="F9" s="9"/>
      <c r="G9" s="9"/>
      <c r="H9" s="9"/>
      <c r="I9" s="9" t="s">
        <v>42</v>
      </c>
      <c r="J9" s="212" t="s">
        <v>43</v>
      </c>
      <c r="K9" s="213"/>
    </row>
    <row r="10" spans="1:14" ht="21" customHeight="1" x14ac:dyDescent="0.35">
      <c r="A10" s="10" t="s">
        <v>44</v>
      </c>
      <c r="B10" s="112">
        <v>2022</v>
      </c>
      <c r="C10" s="112">
        <v>2023</v>
      </c>
      <c r="D10" s="112">
        <v>2024</v>
      </c>
      <c r="E10" s="108" t="s">
        <v>45</v>
      </c>
      <c r="F10" s="108" t="s">
        <v>46</v>
      </c>
      <c r="G10" s="108" t="s">
        <v>47</v>
      </c>
      <c r="H10" s="108" t="s">
        <v>48</v>
      </c>
      <c r="I10" s="108">
        <v>2024</v>
      </c>
      <c r="J10" s="112">
        <v>2025</v>
      </c>
      <c r="K10" s="112">
        <v>2026</v>
      </c>
    </row>
    <row r="11" spans="1:14" ht="21" customHeight="1" x14ac:dyDescent="0.35">
      <c r="A11" s="101" t="s">
        <v>55</v>
      </c>
      <c r="B11" s="106"/>
      <c r="C11" s="106"/>
      <c r="D11" s="162" t="s">
        <v>413</v>
      </c>
      <c r="E11" s="162"/>
      <c r="F11" s="162"/>
      <c r="G11" s="162"/>
      <c r="H11" s="162"/>
      <c r="I11" s="162"/>
      <c r="J11" s="162" t="s">
        <v>413</v>
      </c>
      <c r="K11" s="162"/>
    </row>
    <row r="12" spans="1:14" ht="21" customHeight="1" x14ac:dyDescent="0.35">
      <c r="A12" s="101" t="s">
        <v>509</v>
      </c>
      <c r="B12" s="106"/>
      <c r="C12" s="106"/>
      <c r="D12" s="162" t="s">
        <v>413</v>
      </c>
      <c r="E12" s="162"/>
      <c r="F12" s="162"/>
      <c r="G12" s="162"/>
      <c r="H12" s="162"/>
      <c r="I12" s="162"/>
      <c r="J12" s="162" t="s">
        <v>413</v>
      </c>
      <c r="K12" s="162"/>
    </row>
    <row r="13" spans="1:14" ht="21" customHeight="1" x14ac:dyDescent="0.35">
      <c r="A13" s="101" t="s">
        <v>56</v>
      </c>
      <c r="B13" s="106"/>
      <c r="C13" s="106"/>
      <c r="D13" s="162" t="s">
        <v>413</v>
      </c>
      <c r="E13" s="162"/>
      <c r="F13" s="162"/>
      <c r="G13" s="162"/>
      <c r="H13" s="162"/>
      <c r="I13" s="162"/>
      <c r="J13" s="162" t="s">
        <v>413</v>
      </c>
      <c r="K13" s="162"/>
      <c r="M13" s="210" t="s">
        <v>64</v>
      </c>
      <c r="N13" s="210"/>
    </row>
    <row r="14" spans="1:14" ht="21" customHeight="1" x14ac:dyDescent="0.35">
      <c r="A14" s="10" t="s">
        <v>57</v>
      </c>
      <c r="B14" s="106"/>
      <c r="C14" s="106"/>
      <c r="D14" s="162"/>
      <c r="E14" s="162"/>
      <c r="F14" s="162"/>
      <c r="G14" s="162"/>
      <c r="H14" s="162"/>
      <c r="I14" s="162"/>
      <c r="J14" s="162"/>
      <c r="K14" s="162"/>
      <c r="M14" s="129" t="s">
        <v>66</v>
      </c>
      <c r="N14" s="88" t="s">
        <v>67</v>
      </c>
    </row>
    <row r="15" spans="1:14" ht="15.5" x14ac:dyDescent="0.35">
      <c r="A15" s="10" t="s">
        <v>58</v>
      </c>
      <c r="B15" s="106"/>
      <c r="C15" s="106"/>
      <c r="D15" s="162"/>
      <c r="E15" s="162"/>
      <c r="F15" s="162"/>
      <c r="G15" s="162"/>
      <c r="H15" s="162"/>
      <c r="I15" s="162"/>
      <c r="J15" s="162"/>
      <c r="K15" s="162"/>
      <c r="M15" s="129" t="s">
        <v>66</v>
      </c>
      <c r="N15" s="88" t="s">
        <v>69</v>
      </c>
    </row>
    <row r="16" spans="1:14" ht="21" customHeight="1" x14ac:dyDescent="0.35">
      <c r="A16" s="101" t="s">
        <v>510</v>
      </c>
      <c r="B16" s="106"/>
      <c r="C16" s="106"/>
      <c r="D16" s="162" t="s">
        <v>413</v>
      </c>
      <c r="E16" s="162"/>
      <c r="F16" s="162"/>
      <c r="G16" s="162"/>
      <c r="H16" s="162"/>
      <c r="I16" s="162"/>
      <c r="J16" s="162" t="s">
        <v>413</v>
      </c>
      <c r="K16" s="162"/>
      <c r="M16" s="129" t="s">
        <v>66</v>
      </c>
      <c r="N16" s="88" t="s">
        <v>70</v>
      </c>
    </row>
    <row r="17" spans="1:11" ht="21" customHeight="1" x14ac:dyDescent="0.35">
      <c r="A17" s="101" t="s">
        <v>511</v>
      </c>
      <c r="B17" s="106"/>
      <c r="C17" s="106"/>
      <c r="D17" s="162" t="s">
        <v>413</v>
      </c>
      <c r="E17" s="162"/>
      <c r="F17" s="162"/>
      <c r="G17" s="162"/>
      <c r="H17" s="162"/>
      <c r="I17" s="162"/>
      <c r="J17" s="162" t="s">
        <v>413</v>
      </c>
      <c r="K17" s="162"/>
    </row>
    <row r="18" spans="1:11" ht="21" customHeight="1" x14ac:dyDescent="0.35">
      <c r="A18" s="10" t="s">
        <v>59</v>
      </c>
      <c r="B18" s="106"/>
      <c r="C18" s="106"/>
      <c r="D18" s="162"/>
      <c r="E18" s="162"/>
      <c r="F18" s="162"/>
      <c r="G18" s="162"/>
      <c r="H18" s="162"/>
      <c r="I18" s="162"/>
      <c r="J18" s="163"/>
      <c r="K18" s="162"/>
    </row>
    <row r="19" spans="1:11" ht="21" customHeight="1" x14ac:dyDescent="0.35">
      <c r="A19" s="10" t="s">
        <v>60</v>
      </c>
      <c r="B19" s="106"/>
      <c r="C19" s="106"/>
      <c r="D19" s="162"/>
      <c r="E19" s="162"/>
      <c r="F19" s="162"/>
      <c r="G19" s="162"/>
      <c r="H19" s="162"/>
      <c r="I19" s="162"/>
      <c r="J19" s="163"/>
      <c r="K19" s="162"/>
    </row>
    <row r="20" spans="1:11" ht="21" customHeight="1" x14ac:dyDescent="0.35">
      <c r="A20" s="10" t="s">
        <v>61</v>
      </c>
      <c r="B20" s="106"/>
      <c r="C20" s="106"/>
      <c r="D20" s="162"/>
      <c r="E20" s="162"/>
      <c r="F20" s="162"/>
      <c r="G20" s="162"/>
      <c r="H20" s="162"/>
      <c r="I20" s="162"/>
      <c r="J20" s="163"/>
      <c r="K20" s="162"/>
    </row>
    <row r="21" spans="1:11" ht="21" customHeight="1" x14ac:dyDescent="0.35">
      <c r="A21" s="10" t="s">
        <v>62</v>
      </c>
      <c r="B21" s="106"/>
      <c r="C21" s="106"/>
      <c r="D21" s="162"/>
      <c r="E21" s="162"/>
      <c r="F21" s="162"/>
      <c r="G21" s="162"/>
      <c r="H21" s="162"/>
      <c r="I21" s="162"/>
      <c r="J21" s="163"/>
      <c r="K21" s="162"/>
    </row>
    <row r="22" spans="1:11" ht="21" customHeight="1" x14ac:dyDescent="0.35">
      <c r="A22" s="10" t="s">
        <v>63</v>
      </c>
      <c r="B22" s="106"/>
      <c r="C22" s="106"/>
      <c r="D22" s="162"/>
      <c r="E22" s="162"/>
      <c r="F22" s="162"/>
      <c r="G22" s="162"/>
      <c r="H22" s="162"/>
      <c r="I22" s="162"/>
      <c r="J22" s="163"/>
      <c r="K22" s="162"/>
    </row>
    <row r="23" spans="1:11" ht="21" customHeight="1" x14ac:dyDescent="0.35">
      <c r="A23" s="10" t="s">
        <v>65</v>
      </c>
      <c r="B23" s="106"/>
      <c r="C23" s="106"/>
      <c r="D23" s="162"/>
      <c r="E23" s="162"/>
      <c r="F23" s="162"/>
      <c r="G23" s="162"/>
      <c r="H23" s="162"/>
      <c r="I23" s="162"/>
      <c r="J23" s="163"/>
      <c r="K23" s="162"/>
    </row>
    <row r="24" spans="1:11" ht="21" customHeight="1" x14ac:dyDescent="0.35">
      <c r="A24" s="10" t="s">
        <v>68</v>
      </c>
      <c r="B24" s="106"/>
      <c r="C24" s="106"/>
      <c r="D24" s="162"/>
      <c r="E24" s="162"/>
      <c r="F24" s="162"/>
      <c r="G24" s="162"/>
      <c r="H24" s="162"/>
      <c r="I24" s="162"/>
      <c r="J24" s="163"/>
      <c r="K24" s="162"/>
    </row>
    <row r="25" spans="1:11" ht="21" customHeight="1" x14ac:dyDescent="0.35">
      <c r="A25" s="101" t="s">
        <v>512</v>
      </c>
      <c r="B25" s="106"/>
      <c r="C25" s="106"/>
      <c r="D25" s="162" t="s">
        <v>413</v>
      </c>
      <c r="E25" s="162"/>
      <c r="F25" s="162"/>
      <c r="G25" s="162"/>
      <c r="H25" s="162"/>
      <c r="I25" s="162"/>
      <c r="J25" s="162" t="s">
        <v>413</v>
      </c>
      <c r="K25" s="162"/>
    </row>
    <row r="26" spans="1:11" ht="21" customHeight="1" x14ac:dyDescent="0.35">
      <c r="A26" s="10" t="s">
        <v>71</v>
      </c>
      <c r="B26" s="110"/>
      <c r="C26" s="110"/>
      <c r="D26" s="110"/>
      <c r="E26" s="111"/>
      <c r="F26" s="111"/>
      <c r="G26" s="111"/>
      <c r="H26" s="111"/>
      <c r="I26" s="111"/>
      <c r="J26" s="110"/>
      <c r="K26" s="110"/>
    </row>
    <row r="27" spans="1:11" ht="21" customHeight="1" x14ac:dyDescent="0.35">
      <c r="A27" s="10" t="s">
        <v>72</v>
      </c>
      <c r="B27" s="110"/>
      <c r="C27" s="110"/>
      <c r="D27" s="110"/>
      <c r="E27" s="111"/>
      <c r="F27" s="111"/>
      <c r="G27" s="111"/>
      <c r="H27" s="111"/>
      <c r="I27" s="111"/>
      <c r="J27" s="110"/>
      <c r="K27" s="110"/>
    </row>
    <row r="28" spans="1:11" ht="21" customHeight="1" x14ac:dyDescent="0.35">
      <c r="A28" s="10" t="s">
        <v>73</v>
      </c>
      <c r="B28" s="110"/>
      <c r="C28" s="110"/>
      <c r="D28" s="110"/>
      <c r="E28" s="111"/>
      <c r="F28" s="111"/>
      <c r="G28" s="111"/>
      <c r="H28" s="111"/>
      <c r="I28" s="111"/>
      <c r="J28" s="110"/>
      <c r="K28" s="110"/>
    </row>
    <row r="29" spans="1:11" ht="21" customHeight="1" x14ac:dyDescent="0.35">
      <c r="A29" s="10" t="s">
        <v>74</v>
      </c>
      <c r="B29" s="110"/>
      <c r="C29" s="110"/>
      <c r="D29" s="110"/>
      <c r="E29" s="111"/>
      <c r="F29" s="111"/>
      <c r="G29" s="111"/>
      <c r="H29" s="111"/>
      <c r="I29" s="111"/>
      <c r="J29" s="110"/>
      <c r="K29" s="110"/>
    </row>
    <row r="30" spans="1:11" ht="21" customHeight="1" x14ac:dyDescent="0.35">
      <c r="A30" s="10" t="s">
        <v>75</v>
      </c>
      <c r="B30" s="102"/>
      <c r="C30" s="102"/>
      <c r="D30" s="102"/>
      <c r="E30" s="103"/>
      <c r="F30" s="103"/>
      <c r="G30" s="103"/>
      <c r="H30" s="103"/>
      <c r="I30" s="103"/>
      <c r="J30" s="102"/>
      <c r="K30" s="102"/>
    </row>
    <row r="31" spans="1:11" ht="21" customHeight="1" x14ac:dyDescent="0.35">
      <c r="A31" s="101" t="s">
        <v>76</v>
      </c>
      <c r="B31" s="106"/>
      <c r="C31" s="106"/>
      <c r="D31" s="106"/>
      <c r="E31" s="106"/>
      <c r="F31" s="106"/>
      <c r="G31" s="106"/>
      <c r="H31" s="106"/>
      <c r="I31" s="106"/>
      <c r="J31" s="106"/>
      <c r="K31" s="106"/>
    </row>
    <row r="32" spans="1:11" ht="21" customHeight="1" x14ac:dyDescent="0.35">
      <c r="A32" s="101" t="s">
        <v>77</v>
      </c>
      <c r="B32" s="106"/>
      <c r="C32" s="106"/>
      <c r="D32" s="106"/>
      <c r="E32" s="106"/>
      <c r="F32" s="106"/>
      <c r="G32" s="106"/>
      <c r="H32" s="106"/>
      <c r="I32" s="106"/>
      <c r="J32" s="106"/>
      <c r="K32" s="106"/>
    </row>
    <row r="33" spans="1:11" ht="21" customHeight="1" x14ac:dyDescent="0.35">
      <c r="A33" s="101" t="s">
        <v>78</v>
      </c>
      <c r="B33" s="183"/>
      <c r="C33" s="183"/>
      <c r="D33" s="183"/>
      <c r="E33" s="106"/>
      <c r="F33" s="184"/>
      <c r="G33" s="184"/>
      <c r="H33" s="106"/>
      <c r="I33" s="106"/>
      <c r="J33" s="185"/>
      <c r="K33" s="106"/>
    </row>
    <row r="34" spans="1:11" ht="21" customHeight="1" x14ac:dyDescent="0.35">
      <c r="A34" s="101" t="s">
        <v>79</v>
      </c>
      <c r="B34" s="183"/>
      <c r="C34" s="183"/>
      <c r="D34" s="183"/>
      <c r="E34" s="106"/>
      <c r="F34" s="184"/>
      <c r="G34" s="184"/>
      <c r="H34" s="106"/>
      <c r="I34" s="106"/>
      <c r="J34" s="185"/>
      <c r="K34" s="106"/>
    </row>
    <row r="35" spans="1:11" ht="16.5" customHeight="1" x14ac:dyDescent="0.35">
      <c r="A35" s="101" t="s">
        <v>80</v>
      </c>
      <c r="B35" s="186"/>
      <c r="C35" s="186"/>
      <c r="D35" s="186"/>
      <c r="E35" s="185"/>
      <c r="F35" s="184"/>
      <c r="G35" s="184"/>
      <c r="H35" s="106"/>
      <c r="I35" s="106"/>
      <c r="J35" s="187"/>
      <c r="K35" s="188"/>
    </row>
    <row r="36" spans="1:11" ht="16.5" customHeight="1" x14ac:dyDescent="0.35"/>
    <row r="37" spans="1:11" ht="15.5" x14ac:dyDescent="0.35">
      <c r="A37" s="38" t="s">
        <v>81</v>
      </c>
      <c r="B37" s="211" t="s">
        <v>41</v>
      </c>
      <c r="C37" s="211"/>
      <c r="D37" s="211"/>
      <c r="E37" s="9"/>
      <c r="F37" s="9"/>
      <c r="G37" s="9"/>
      <c r="H37" s="9"/>
      <c r="I37" s="9" t="s">
        <v>42</v>
      </c>
      <c r="J37" s="211" t="s">
        <v>43</v>
      </c>
      <c r="K37" s="211"/>
    </row>
    <row r="38" spans="1:11" ht="14.25" customHeight="1" x14ac:dyDescent="0.35">
      <c r="A38" s="10" t="s">
        <v>82</v>
      </c>
      <c r="B38" s="112">
        <v>2022</v>
      </c>
      <c r="C38" s="112">
        <v>2023</v>
      </c>
      <c r="D38" s="112">
        <v>2024</v>
      </c>
      <c r="E38" s="108" t="s">
        <v>45</v>
      </c>
      <c r="F38" s="108" t="s">
        <v>46</v>
      </c>
      <c r="G38" s="108" t="s">
        <v>47</v>
      </c>
      <c r="H38" s="108" t="s">
        <v>48</v>
      </c>
      <c r="I38" s="108">
        <v>2024</v>
      </c>
      <c r="J38" s="112">
        <v>2025</v>
      </c>
      <c r="K38" s="112">
        <v>2026</v>
      </c>
    </row>
    <row r="39" spans="1:11" ht="14.25" customHeight="1" x14ac:dyDescent="0.35">
      <c r="A39" s="10" t="s">
        <v>83</v>
      </c>
      <c r="B39" s="162"/>
      <c r="C39" s="162" t="s">
        <v>413</v>
      </c>
      <c r="D39" s="162" t="s">
        <v>413</v>
      </c>
      <c r="E39" s="162"/>
      <c r="F39" s="162"/>
      <c r="G39" s="162"/>
      <c r="H39" s="162" t="s">
        <v>84</v>
      </c>
      <c r="I39" s="162"/>
      <c r="J39" s="162" t="s">
        <v>413</v>
      </c>
      <c r="K39" s="162"/>
    </row>
    <row r="40" spans="1:11" ht="14.25" customHeight="1" x14ac:dyDescent="0.35">
      <c r="A40" s="10" t="s">
        <v>85</v>
      </c>
      <c r="B40" s="162"/>
      <c r="C40" s="162" t="s">
        <v>413</v>
      </c>
      <c r="D40" s="162" t="s">
        <v>413</v>
      </c>
      <c r="E40" s="162"/>
      <c r="F40" s="162"/>
      <c r="G40" s="162"/>
      <c r="H40" s="162"/>
      <c r="I40" s="162"/>
      <c r="J40" s="162" t="s">
        <v>413</v>
      </c>
      <c r="K40" s="162"/>
    </row>
    <row r="41" spans="1:11" ht="14.25" customHeight="1" x14ac:dyDescent="0.35">
      <c r="A41" s="10" t="s">
        <v>86</v>
      </c>
      <c r="B41" s="162"/>
      <c r="C41" s="162"/>
      <c r="D41" s="162"/>
      <c r="E41" s="162"/>
      <c r="F41" s="162"/>
      <c r="G41" s="162"/>
      <c r="H41" s="162"/>
      <c r="I41" s="162"/>
      <c r="J41" s="162"/>
      <c r="K41" s="162"/>
    </row>
    <row r="42" spans="1:11" ht="14.25" customHeight="1" x14ac:dyDescent="0.35">
      <c r="A42" s="10" t="s">
        <v>87</v>
      </c>
      <c r="B42" s="162"/>
      <c r="C42" s="162"/>
      <c r="D42" s="162"/>
      <c r="E42" s="162"/>
      <c r="F42" s="162"/>
      <c r="G42" s="162"/>
      <c r="H42" s="162"/>
      <c r="I42" s="162"/>
      <c r="J42" s="162" t="s">
        <v>413</v>
      </c>
      <c r="K42" s="162"/>
    </row>
    <row r="43" spans="1:11" ht="14.25" customHeight="1" x14ac:dyDescent="0.35">
      <c r="A43" s="10" t="s">
        <v>88</v>
      </c>
      <c r="B43" s="162"/>
      <c r="C43" s="162"/>
      <c r="D43" s="162"/>
      <c r="E43" s="162"/>
      <c r="F43" s="162"/>
      <c r="G43" s="162"/>
      <c r="H43" s="162"/>
      <c r="I43" s="162"/>
      <c r="J43" s="162" t="s">
        <v>413</v>
      </c>
      <c r="K43" s="162"/>
    </row>
    <row r="44" spans="1:11" ht="14.25" customHeight="1" x14ac:dyDescent="0.35"/>
    <row r="45" spans="1:11" ht="14.25" customHeight="1" x14ac:dyDescent="0.35"/>
    <row r="46" spans="1:11" ht="14.25" customHeight="1" x14ac:dyDescent="0.35"/>
    <row r="47" spans="1:11" ht="14.25" customHeight="1" x14ac:dyDescent="0.35"/>
    <row r="48" spans="1:11"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row r="1002" ht="14.25" customHeight="1" x14ac:dyDescent="0.35"/>
    <row r="1003" ht="14.25" customHeight="1" x14ac:dyDescent="0.35"/>
    <row r="1004" ht="14.25" customHeight="1" x14ac:dyDescent="0.35"/>
    <row r="1005" ht="14.25" customHeight="1" x14ac:dyDescent="0.35"/>
    <row r="1006" ht="14.25" customHeight="1" x14ac:dyDescent="0.35"/>
    <row r="1007" ht="14.25" customHeight="1" x14ac:dyDescent="0.35"/>
    <row r="1008" ht="14.25" customHeight="1" x14ac:dyDescent="0.35"/>
  </sheetData>
  <mergeCells count="7">
    <mergeCell ref="M13:N13"/>
    <mergeCell ref="B37:D37"/>
    <mergeCell ref="J37:K37"/>
    <mergeCell ref="J9:K9"/>
    <mergeCell ref="J1:K1"/>
    <mergeCell ref="B9:D9"/>
    <mergeCell ref="B1:D1"/>
  </mergeCells>
  <hyperlinks>
    <hyperlink ref="N14" r:id="rId1" display="https://www.youtube.com/watch?v=MeNHbGhPFzU" xr:uid="{51577314-AF28-469A-A1A4-C6F4891CA864}"/>
    <hyperlink ref="N15" r:id="rId2" display="https://www.youtube.com/watch?v=YBtEW8oS6q4" xr:uid="{C0314457-6CBB-42CE-8845-AB5D9D8350F7}"/>
    <hyperlink ref="N16" r:id="rId3" xr:uid="{2990DD59-45D9-4804-BC69-62392BF81C40}"/>
  </hyperlinks>
  <pageMargins left="0.7" right="0.7" top="0.75" bottom="0.75" header="0" footer="0"/>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0"/>
  <sheetViews>
    <sheetView zoomScale="120" zoomScaleNormal="120" workbookViewId="0">
      <selection activeCell="H9" sqref="H9"/>
    </sheetView>
  </sheetViews>
  <sheetFormatPr baseColWidth="10" defaultColWidth="14.453125" defaultRowHeight="15" customHeight="1" x14ac:dyDescent="0.35"/>
  <cols>
    <col min="1" max="1" width="5.26953125" customWidth="1"/>
    <col min="2" max="2" width="35.1796875" customWidth="1"/>
    <col min="3" max="3" width="45.81640625" customWidth="1"/>
    <col min="4" max="4" width="40.26953125" customWidth="1"/>
    <col min="5" max="5" width="14.26953125" customWidth="1"/>
    <col min="6" max="6" width="13.7265625" customWidth="1"/>
    <col min="7" max="7" width="38.81640625" customWidth="1"/>
    <col min="8" max="8" width="31.26953125" customWidth="1"/>
    <col min="9" max="9" width="31.1796875" customWidth="1"/>
    <col min="10" max="10" width="24" customWidth="1"/>
    <col min="11" max="12" width="8.7265625" customWidth="1"/>
    <col min="13" max="13" width="66.453125" customWidth="1"/>
    <col min="14" max="26" width="8.7265625" customWidth="1"/>
  </cols>
  <sheetData>
    <row r="1" spans="1:10" ht="29.25" customHeight="1" x14ac:dyDescent="0.35">
      <c r="A1" s="7" t="s">
        <v>89</v>
      </c>
      <c r="B1" s="7" t="s">
        <v>90</v>
      </c>
      <c r="C1" s="8" t="s">
        <v>523</v>
      </c>
      <c r="D1" s="7" t="s">
        <v>524</v>
      </c>
      <c r="E1" s="7" t="s">
        <v>525</v>
      </c>
      <c r="F1" s="7" t="s">
        <v>526</v>
      </c>
      <c r="G1" s="7" t="s">
        <v>527</v>
      </c>
      <c r="H1" s="7" t="s">
        <v>528</v>
      </c>
      <c r="I1" s="7" t="s">
        <v>529</v>
      </c>
      <c r="J1" s="7" t="s">
        <v>414</v>
      </c>
    </row>
    <row r="2" spans="1:10" ht="14.5" x14ac:dyDescent="0.35">
      <c r="A2" s="164">
        <v>1</v>
      </c>
      <c r="B2" s="165" t="s">
        <v>413</v>
      </c>
      <c r="C2" s="165" t="s">
        <v>413</v>
      </c>
      <c r="D2" s="165" t="s">
        <v>413</v>
      </c>
      <c r="E2" s="165" t="s">
        <v>413</v>
      </c>
      <c r="F2" s="165" t="s">
        <v>413</v>
      </c>
      <c r="G2" s="165" t="s">
        <v>413</v>
      </c>
      <c r="H2" s="165" t="s">
        <v>413</v>
      </c>
      <c r="I2" s="165" t="s">
        <v>413</v>
      </c>
      <c r="J2" s="165" t="s">
        <v>413</v>
      </c>
    </row>
    <row r="3" spans="1:10" ht="14.5" x14ac:dyDescent="0.35">
      <c r="A3" s="164">
        <v>2</v>
      </c>
      <c r="B3" s="165" t="s">
        <v>413</v>
      </c>
      <c r="C3" s="165" t="s">
        <v>413</v>
      </c>
      <c r="D3" s="165" t="s">
        <v>413</v>
      </c>
      <c r="E3" s="165" t="s">
        <v>413</v>
      </c>
      <c r="F3" s="165" t="s">
        <v>413</v>
      </c>
      <c r="G3" s="165" t="s">
        <v>413</v>
      </c>
      <c r="H3" s="165" t="s">
        <v>413</v>
      </c>
      <c r="I3" s="165" t="s">
        <v>413</v>
      </c>
      <c r="J3" s="165" t="s">
        <v>413</v>
      </c>
    </row>
    <row r="4" spans="1:10" ht="14.25" customHeight="1" x14ac:dyDescent="0.35">
      <c r="A4" s="164">
        <v>3</v>
      </c>
      <c r="B4" s="165" t="s">
        <v>413</v>
      </c>
      <c r="C4" s="165" t="s">
        <v>413</v>
      </c>
      <c r="D4" s="165" t="s">
        <v>413</v>
      </c>
      <c r="E4" s="165" t="s">
        <v>413</v>
      </c>
      <c r="F4" s="165" t="s">
        <v>413</v>
      </c>
      <c r="G4" s="165" t="s">
        <v>413</v>
      </c>
      <c r="H4" s="165" t="s">
        <v>413</v>
      </c>
      <c r="I4" s="165" t="s">
        <v>413</v>
      </c>
      <c r="J4" s="165" t="s">
        <v>413</v>
      </c>
    </row>
    <row r="5" spans="1:10" ht="14.5" x14ac:dyDescent="0.35">
      <c r="A5" s="164">
        <v>4</v>
      </c>
      <c r="B5" s="166"/>
      <c r="C5" s="167"/>
      <c r="D5" s="170"/>
      <c r="E5" s="165"/>
      <c r="F5" s="166"/>
      <c r="G5" s="167"/>
      <c r="H5" s="167"/>
      <c r="I5" s="167"/>
      <c r="J5" s="168"/>
    </row>
    <row r="6" spans="1:10" ht="14.5" x14ac:dyDescent="0.35">
      <c r="A6" s="164">
        <v>5</v>
      </c>
      <c r="B6" s="166"/>
      <c r="C6" s="171"/>
      <c r="D6" s="170"/>
      <c r="E6" s="165"/>
      <c r="F6" s="166"/>
      <c r="G6" s="169"/>
      <c r="H6" s="169"/>
      <c r="I6" s="169"/>
      <c r="J6" s="168"/>
    </row>
    <row r="7" spans="1:10" ht="14.25" customHeight="1" x14ac:dyDescent="0.35">
      <c r="A7" s="164">
        <v>6</v>
      </c>
      <c r="B7" s="165"/>
      <c r="C7" s="171"/>
      <c r="D7" s="165"/>
      <c r="E7" s="165"/>
      <c r="F7" s="165"/>
      <c r="G7" s="171"/>
      <c r="H7" s="171"/>
      <c r="I7" s="171"/>
      <c r="J7" s="6"/>
    </row>
    <row r="8" spans="1:10" ht="14.25" customHeight="1" x14ac:dyDescent="0.35">
      <c r="A8" s="164">
        <v>7</v>
      </c>
      <c r="B8" s="165"/>
      <c r="C8" s="165"/>
      <c r="D8" s="165"/>
      <c r="E8" s="165"/>
      <c r="F8" s="165"/>
      <c r="G8" s="165"/>
      <c r="H8" s="165"/>
      <c r="I8" s="165"/>
      <c r="J8" s="6"/>
    </row>
    <row r="9" spans="1:10" ht="14.25" customHeight="1" x14ac:dyDescent="0.35">
      <c r="A9" s="164">
        <v>8</v>
      </c>
      <c r="B9" s="165"/>
      <c r="C9" s="165"/>
      <c r="D9" s="165"/>
      <c r="E9" s="165" t="s">
        <v>84</v>
      </c>
      <c r="F9" s="165"/>
      <c r="G9" s="165"/>
      <c r="H9" s="165"/>
      <c r="I9" s="165"/>
      <c r="J9" s="6"/>
    </row>
    <row r="10" spans="1:10" ht="14.25" customHeight="1" x14ac:dyDescent="0.35">
      <c r="A10" s="164">
        <v>9</v>
      </c>
      <c r="B10" s="165"/>
      <c r="C10" s="165"/>
      <c r="D10" s="165"/>
      <c r="E10" s="165"/>
      <c r="F10" s="165"/>
      <c r="G10" s="165"/>
      <c r="H10" s="165"/>
      <c r="I10" s="165"/>
      <c r="J10" s="6"/>
    </row>
    <row r="11" spans="1:10" ht="14.25" customHeight="1" x14ac:dyDescent="0.35">
      <c r="A11" s="164">
        <v>10</v>
      </c>
      <c r="B11" s="165"/>
      <c r="C11" s="172"/>
      <c r="D11" s="165"/>
      <c r="E11" s="165"/>
      <c r="F11" s="165"/>
      <c r="G11" s="165"/>
      <c r="H11" s="165"/>
      <c r="I11" s="165"/>
      <c r="J11" s="6"/>
    </row>
    <row r="12" spans="1:10" ht="14.25" customHeight="1" x14ac:dyDescent="0.35">
      <c r="A12" s="164">
        <v>11</v>
      </c>
      <c r="B12" s="165"/>
      <c r="C12" s="165"/>
      <c r="D12" s="165"/>
      <c r="E12" s="165"/>
      <c r="F12" s="165"/>
      <c r="G12" s="165"/>
      <c r="H12" s="165"/>
      <c r="I12" s="165"/>
      <c r="J12" s="6"/>
    </row>
    <row r="13" spans="1:10" ht="14.25" customHeight="1" x14ac:dyDescent="0.35">
      <c r="A13" s="164">
        <v>12</v>
      </c>
      <c r="B13" s="165"/>
      <c r="C13" s="165"/>
      <c r="D13" s="165"/>
      <c r="E13" s="165"/>
      <c r="F13" s="165"/>
      <c r="G13" s="165"/>
      <c r="H13" s="165"/>
      <c r="I13" s="165"/>
      <c r="J13" s="6"/>
    </row>
    <row r="14" spans="1:10" ht="14.25" customHeight="1" x14ac:dyDescent="0.35">
      <c r="A14" s="164">
        <v>13</v>
      </c>
      <c r="B14" s="165"/>
      <c r="C14" s="172"/>
      <c r="D14" s="165"/>
      <c r="E14" s="165"/>
      <c r="F14" s="165"/>
      <c r="G14" s="165"/>
      <c r="H14" s="165"/>
      <c r="I14" s="165"/>
      <c r="J14" s="6"/>
    </row>
    <row r="15" spans="1:10" ht="14.25" customHeight="1" x14ac:dyDescent="0.35">
      <c r="A15" s="164">
        <v>14</v>
      </c>
      <c r="B15" s="165"/>
      <c r="C15" s="165"/>
      <c r="D15" s="165"/>
      <c r="E15" s="165"/>
      <c r="F15" s="165"/>
      <c r="G15" s="165"/>
      <c r="H15" s="165"/>
      <c r="I15" s="165"/>
      <c r="J15" s="6"/>
    </row>
    <row r="16" spans="1:10" ht="14.25" customHeight="1" x14ac:dyDescent="0.35">
      <c r="A16" s="164">
        <v>15</v>
      </c>
      <c r="B16" s="165"/>
      <c r="C16" s="165"/>
      <c r="D16" s="165"/>
      <c r="E16" s="165"/>
      <c r="F16" s="165"/>
      <c r="G16" s="165"/>
      <c r="H16" s="165"/>
      <c r="I16" s="165"/>
      <c r="J16" s="6"/>
    </row>
    <row r="17" spans="1:10" ht="14.25" customHeight="1" x14ac:dyDescent="0.35">
      <c r="A17" s="164">
        <v>16</v>
      </c>
      <c r="B17" s="165"/>
      <c r="C17" s="165"/>
      <c r="D17" s="165"/>
      <c r="E17" s="165"/>
      <c r="F17" s="165"/>
      <c r="G17" s="165"/>
      <c r="H17" s="165"/>
      <c r="I17" s="165"/>
      <c r="J17" s="6"/>
    </row>
    <row r="18" spans="1:10" ht="14.25" customHeight="1" x14ac:dyDescent="0.35">
      <c r="A18" s="164">
        <v>17</v>
      </c>
      <c r="B18" s="165"/>
      <c r="C18" s="165"/>
      <c r="D18" s="165"/>
      <c r="E18" s="165"/>
      <c r="F18" s="165"/>
      <c r="G18" s="165"/>
      <c r="H18" s="165"/>
      <c r="I18" s="165"/>
      <c r="J18" s="6"/>
    </row>
    <row r="19" spans="1:10" ht="14.25" customHeight="1" x14ac:dyDescent="0.35">
      <c r="A19" s="164">
        <v>18</v>
      </c>
      <c r="B19" s="165"/>
      <c r="C19" s="165"/>
      <c r="D19" s="165"/>
      <c r="E19" s="165"/>
      <c r="F19" s="165"/>
      <c r="G19" s="165"/>
      <c r="H19" s="165"/>
      <c r="I19" s="165"/>
      <c r="J19" s="6"/>
    </row>
    <row r="20" spans="1:10" ht="14.25" customHeight="1" x14ac:dyDescent="0.35">
      <c r="A20" s="164">
        <v>19</v>
      </c>
      <c r="B20" s="165"/>
      <c r="C20" s="165"/>
      <c r="D20" s="165"/>
      <c r="E20" s="165"/>
      <c r="F20" s="165"/>
      <c r="G20" s="165"/>
      <c r="H20" s="165"/>
      <c r="I20" s="165"/>
      <c r="J20" s="6"/>
    </row>
    <row r="21" spans="1:10" ht="14.25" customHeight="1" x14ac:dyDescent="0.35">
      <c r="A21" s="164">
        <v>20</v>
      </c>
      <c r="B21" s="165"/>
      <c r="C21" s="165"/>
      <c r="D21" s="165"/>
      <c r="E21" s="165"/>
      <c r="F21" s="165"/>
      <c r="G21" s="165"/>
      <c r="H21" s="165"/>
      <c r="I21" s="165"/>
      <c r="J21" s="6"/>
    </row>
    <row r="22" spans="1:10" ht="14.25" customHeight="1" x14ac:dyDescent="0.35">
      <c r="A22" s="164">
        <v>21</v>
      </c>
      <c r="B22" s="165"/>
      <c r="C22" s="165"/>
      <c r="D22" s="165"/>
      <c r="E22" s="165"/>
      <c r="F22" s="165"/>
      <c r="G22" s="165"/>
      <c r="H22" s="165"/>
      <c r="I22" s="165"/>
      <c r="J22" s="6"/>
    </row>
    <row r="23" spans="1:10" ht="14.25" customHeight="1" x14ac:dyDescent="0.35">
      <c r="A23" s="164">
        <v>22</v>
      </c>
      <c r="B23" s="165"/>
      <c r="C23" s="165"/>
      <c r="D23" s="165"/>
      <c r="E23" s="165"/>
      <c r="F23" s="165"/>
      <c r="G23" s="165"/>
      <c r="H23" s="165"/>
      <c r="I23" s="165"/>
      <c r="J23" s="6"/>
    </row>
    <row r="24" spans="1:10" ht="14.25" customHeight="1" x14ac:dyDescent="0.35">
      <c r="A24" s="164">
        <v>23</v>
      </c>
      <c r="B24" s="165"/>
      <c r="C24" s="165"/>
      <c r="D24" s="165"/>
      <c r="E24" s="165"/>
      <c r="F24" s="165"/>
      <c r="G24" s="165"/>
      <c r="H24" s="165"/>
      <c r="I24" s="165"/>
      <c r="J24" s="6"/>
    </row>
    <row r="25" spans="1:10" ht="14.25" customHeight="1" x14ac:dyDescent="0.35">
      <c r="A25" s="164">
        <v>24</v>
      </c>
      <c r="B25" s="165"/>
      <c r="C25" s="165"/>
      <c r="D25" s="165"/>
      <c r="E25" s="165"/>
      <c r="F25" s="165"/>
      <c r="G25" s="165"/>
      <c r="H25" s="165"/>
      <c r="I25" s="165"/>
      <c r="J25" s="6"/>
    </row>
    <row r="26" spans="1:10" ht="14.25" customHeight="1" x14ac:dyDescent="0.35">
      <c r="A26" s="164">
        <v>25</v>
      </c>
      <c r="B26" s="165"/>
      <c r="C26" s="165"/>
      <c r="D26" s="165"/>
      <c r="E26" s="165"/>
      <c r="F26" s="165"/>
      <c r="G26" s="165"/>
      <c r="H26" s="165"/>
      <c r="I26" s="165"/>
      <c r="J26" s="6"/>
    </row>
    <row r="27" spans="1:10" ht="14.25" customHeight="1" x14ac:dyDescent="0.35"/>
    <row r="28" spans="1:10" ht="14.25" customHeight="1" x14ac:dyDescent="0.35">
      <c r="D28" s="76" t="s">
        <v>64</v>
      </c>
    </row>
    <row r="29" spans="1:10" ht="14.25" customHeight="1" x14ac:dyDescent="0.35">
      <c r="D29" s="88" t="s">
        <v>91</v>
      </c>
    </row>
    <row r="30" spans="1:10" ht="14.25" customHeight="1" x14ac:dyDescent="0.35"/>
    <row r="31" spans="1:10" ht="14.25" customHeight="1" x14ac:dyDescent="0.35"/>
    <row r="32" spans="1:10"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autoFilter ref="A1:J1" xr:uid="{00000000-0009-0000-0000-000003000000}"/>
  <hyperlinks>
    <hyperlink ref="D29" r:id="rId1" display="https://www.youtube.com/watch?v=PCRSVRD2EAk" xr:uid="{4373649F-C9B8-4B43-801E-64A91DE4BA6E}"/>
  </hyperlinks>
  <pageMargins left="0.7" right="0.7" top="0.75" bottom="0.75" header="0" footer="0"/>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B26"/>
  <sheetViews>
    <sheetView zoomScale="90" zoomScaleNormal="90" workbookViewId="0">
      <selection activeCell="AM35" sqref="AM35"/>
    </sheetView>
  </sheetViews>
  <sheetFormatPr baseColWidth="10" defaultColWidth="14.453125" defaultRowHeight="15" customHeight="1" x14ac:dyDescent="0.35"/>
  <cols>
    <col min="1" max="1" width="23.26953125" customWidth="1"/>
    <col min="2" max="28" width="4.26953125" style="25" customWidth="1"/>
    <col min="29" max="54" width="4.26953125" customWidth="1"/>
    <col min="76" max="76" width="14.453125" customWidth="1"/>
  </cols>
  <sheetData>
    <row r="1" spans="1:54" ht="15" customHeight="1" x14ac:dyDescent="0.35">
      <c r="A1" s="68" t="s">
        <v>92</v>
      </c>
      <c r="B1" s="69">
        <v>40</v>
      </c>
      <c r="C1" s="69">
        <v>41</v>
      </c>
      <c r="D1" s="69">
        <v>42</v>
      </c>
      <c r="E1" s="69">
        <v>43</v>
      </c>
      <c r="F1" s="69">
        <v>44</v>
      </c>
      <c r="G1" s="69">
        <v>45</v>
      </c>
      <c r="H1" s="69">
        <v>46</v>
      </c>
      <c r="I1" s="69">
        <v>47</v>
      </c>
      <c r="J1" s="69">
        <v>48</v>
      </c>
      <c r="K1" s="69">
        <v>49</v>
      </c>
      <c r="L1" s="69">
        <v>50</v>
      </c>
      <c r="M1" s="69">
        <v>51</v>
      </c>
      <c r="N1" s="69">
        <v>52</v>
      </c>
      <c r="O1" s="69">
        <v>53</v>
      </c>
      <c r="P1" s="69">
        <v>1</v>
      </c>
      <c r="Q1" s="69">
        <v>2</v>
      </c>
      <c r="R1" s="69">
        <v>3</v>
      </c>
      <c r="S1" s="69">
        <v>4</v>
      </c>
      <c r="T1" s="69">
        <v>5</v>
      </c>
      <c r="U1" s="69">
        <v>6</v>
      </c>
      <c r="V1" s="69">
        <v>7</v>
      </c>
      <c r="W1" s="69">
        <v>8</v>
      </c>
      <c r="X1" s="69">
        <v>9</v>
      </c>
      <c r="Y1" s="69">
        <v>10</v>
      </c>
      <c r="Z1" s="69">
        <v>11</v>
      </c>
      <c r="AA1" s="69">
        <v>12</v>
      </c>
      <c r="AB1" s="69">
        <v>13</v>
      </c>
      <c r="AC1" s="69">
        <v>14</v>
      </c>
      <c r="AD1" s="69">
        <v>15</v>
      </c>
      <c r="AE1" s="69">
        <v>16</v>
      </c>
      <c r="AF1" s="69">
        <v>17</v>
      </c>
      <c r="AG1" s="69">
        <v>18</v>
      </c>
      <c r="AH1" s="69">
        <v>19</v>
      </c>
      <c r="AI1" s="69">
        <v>20</v>
      </c>
      <c r="AJ1" s="69">
        <v>21</v>
      </c>
      <c r="AK1" s="69">
        <v>22</v>
      </c>
      <c r="AL1" s="69">
        <v>23</v>
      </c>
      <c r="AM1" s="69">
        <v>24</v>
      </c>
      <c r="AN1" s="69">
        <v>25</v>
      </c>
      <c r="AO1" s="69">
        <v>26</v>
      </c>
      <c r="AP1" s="69">
        <v>27</v>
      </c>
      <c r="AQ1" s="69">
        <v>28</v>
      </c>
      <c r="AR1" s="69">
        <v>29</v>
      </c>
      <c r="AS1" s="69">
        <v>30</v>
      </c>
      <c r="AT1" s="69">
        <v>31</v>
      </c>
      <c r="AU1" s="69">
        <v>32</v>
      </c>
      <c r="AV1" s="69">
        <v>33</v>
      </c>
      <c r="AW1" s="69">
        <v>34</v>
      </c>
      <c r="AX1" s="69">
        <v>35</v>
      </c>
      <c r="AY1" s="69">
        <v>36</v>
      </c>
      <c r="AZ1" s="69">
        <v>37</v>
      </c>
      <c r="BA1" s="69">
        <v>38</v>
      </c>
      <c r="BB1" s="69">
        <v>39</v>
      </c>
    </row>
    <row r="2" spans="1:54" ht="15" customHeight="1" x14ac:dyDescent="0.35">
      <c r="A2" s="68" t="s">
        <v>93</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row>
    <row r="3" spans="1:54" ht="14.5" x14ac:dyDescent="0.35">
      <c r="A3" s="37" t="s">
        <v>94</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row>
    <row r="4" spans="1:54" ht="14.5" x14ac:dyDescent="0.35">
      <c r="A4" s="37" t="s">
        <v>95</v>
      </c>
      <c r="B4" s="131"/>
      <c r="C4" s="131"/>
      <c r="D4" s="131"/>
      <c r="E4" s="131"/>
      <c r="F4" s="131"/>
      <c r="G4" s="131"/>
      <c r="H4" s="131"/>
      <c r="I4" s="131"/>
      <c r="J4" s="131"/>
      <c r="K4" s="131"/>
      <c r="L4" s="131"/>
      <c r="M4" s="131"/>
      <c r="N4" s="131"/>
      <c r="O4" s="131"/>
      <c r="P4" s="131"/>
      <c r="Q4" s="131"/>
      <c r="R4" s="131"/>
      <c r="S4" s="131"/>
      <c r="T4" s="131"/>
      <c r="U4" s="132"/>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row>
    <row r="5" spans="1:54" ht="14.5" x14ac:dyDescent="0.35">
      <c r="A5" s="37" t="s">
        <v>96</v>
      </c>
      <c r="B5" s="131"/>
      <c r="C5" s="131"/>
      <c r="D5" s="131"/>
      <c r="E5" s="131"/>
      <c r="F5" s="131"/>
      <c r="G5" s="131"/>
      <c r="H5" s="131"/>
      <c r="I5" s="131"/>
      <c r="J5" s="131"/>
      <c r="K5" s="131"/>
      <c r="L5" s="131"/>
      <c r="M5" s="131"/>
      <c r="N5" s="131"/>
      <c r="O5" s="131"/>
      <c r="P5" s="131"/>
      <c r="Q5" s="131"/>
      <c r="R5" s="131"/>
      <c r="S5" s="131"/>
      <c r="T5" s="132"/>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row>
    <row r="6" spans="1:54" ht="14.5" x14ac:dyDescent="0.35">
      <c r="A6" s="37" t="s">
        <v>97</v>
      </c>
      <c r="B6" s="141"/>
      <c r="C6" s="141"/>
      <c r="D6" s="141"/>
      <c r="E6" s="141"/>
      <c r="F6" s="141"/>
      <c r="G6" s="141"/>
      <c r="H6" s="141"/>
      <c r="I6" s="141"/>
      <c r="J6" s="147"/>
      <c r="K6" s="141"/>
      <c r="L6" s="141"/>
      <c r="M6" s="141"/>
      <c r="N6" s="141"/>
      <c r="O6" s="141"/>
      <c r="P6" s="141"/>
      <c r="Q6" s="141"/>
      <c r="R6" s="141"/>
      <c r="S6" s="141"/>
      <c r="T6" s="141"/>
      <c r="U6" s="141"/>
      <c r="V6" s="141"/>
      <c r="W6" s="141"/>
      <c r="X6" s="141"/>
      <c r="Y6" s="141"/>
      <c r="Z6" s="141"/>
      <c r="AA6" s="141"/>
      <c r="AB6" s="141"/>
      <c r="AC6" s="141"/>
      <c r="AD6" s="141"/>
      <c r="AE6" s="141"/>
      <c r="AF6" s="131"/>
      <c r="AG6" s="131"/>
      <c r="AH6" s="131"/>
      <c r="AI6" s="131"/>
      <c r="AJ6" s="131"/>
      <c r="AK6" s="131"/>
      <c r="AL6" s="131"/>
      <c r="AM6" s="131"/>
      <c r="AN6" s="131"/>
      <c r="AO6" s="131"/>
      <c r="AP6" s="131"/>
      <c r="AQ6" s="131"/>
      <c r="AR6" s="131"/>
      <c r="AS6" s="131"/>
      <c r="AT6" s="131"/>
      <c r="AU6" s="131"/>
      <c r="AV6" s="131"/>
      <c r="AW6" s="131"/>
      <c r="AX6" s="131"/>
      <c r="AY6" s="131"/>
      <c r="AZ6" s="131"/>
      <c r="BA6" s="131"/>
      <c r="BB6" s="131"/>
    </row>
    <row r="7" spans="1:54" ht="15" customHeight="1" x14ac:dyDescent="0.35">
      <c r="A7" s="80" t="s">
        <v>98</v>
      </c>
      <c r="B7" s="142"/>
      <c r="C7" s="142"/>
      <c r="D7" s="142"/>
      <c r="E7" s="142"/>
      <c r="F7" s="142"/>
      <c r="G7" s="142"/>
      <c r="H7" s="142"/>
      <c r="I7" s="142"/>
      <c r="J7" s="146"/>
      <c r="K7" s="142"/>
      <c r="L7" s="142"/>
      <c r="M7" s="142"/>
      <c r="N7" s="142"/>
      <c r="O7" s="142"/>
      <c r="P7" s="142"/>
      <c r="Q7" s="142"/>
      <c r="R7" s="142"/>
      <c r="S7" s="142"/>
      <c r="T7" s="142"/>
      <c r="U7" s="142"/>
      <c r="V7" s="142"/>
      <c r="W7" s="142"/>
      <c r="X7" s="142"/>
      <c r="Y7" s="142"/>
      <c r="Z7" s="142"/>
      <c r="AA7" s="142"/>
      <c r="AB7" s="142"/>
      <c r="AC7" s="142"/>
      <c r="AD7" s="142"/>
      <c r="AE7" s="142"/>
      <c r="AF7" s="133"/>
      <c r="AG7" s="133"/>
      <c r="AH7" s="133"/>
      <c r="AI7" s="133"/>
      <c r="AJ7" s="133"/>
      <c r="AK7" s="133"/>
      <c r="AL7" s="133"/>
      <c r="AM7" s="133"/>
      <c r="AN7" s="133"/>
      <c r="AO7" s="133"/>
      <c r="AP7" s="133"/>
      <c r="AQ7" s="133"/>
      <c r="AR7" s="133"/>
      <c r="AS7" s="133"/>
      <c r="AT7" s="133"/>
      <c r="AU7" s="133"/>
      <c r="AV7" s="81"/>
      <c r="AW7" s="133"/>
      <c r="AX7" s="133"/>
      <c r="AY7" s="133"/>
      <c r="AZ7" s="133"/>
      <c r="BA7" s="133"/>
      <c r="BB7" s="133"/>
    </row>
    <row r="8" spans="1:54" ht="17.25" customHeight="1" x14ac:dyDescent="0.35">
      <c r="A8" s="68" t="s">
        <v>99</v>
      </c>
      <c r="B8" s="134"/>
      <c r="C8" s="82"/>
      <c r="D8" s="143"/>
      <c r="E8" s="134"/>
      <c r="F8" s="134"/>
      <c r="G8" s="134"/>
      <c r="H8" s="134"/>
      <c r="I8" s="134"/>
      <c r="J8" s="145"/>
      <c r="K8" s="134"/>
      <c r="L8" s="134"/>
      <c r="M8" s="134"/>
      <c r="N8" s="134"/>
      <c r="O8" s="134"/>
      <c r="P8" s="134"/>
      <c r="Q8" s="134"/>
      <c r="R8" s="134"/>
      <c r="S8" s="134"/>
      <c r="T8" s="134"/>
      <c r="U8" s="134"/>
      <c r="V8" s="134"/>
      <c r="W8" s="134"/>
      <c r="X8" s="134"/>
      <c r="Y8" s="134"/>
      <c r="Z8" s="134"/>
      <c r="AA8" s="134"/>
      <c r="AB8" s="134"/>
      <c r="AC8" s="134"/>
      <c r="AD8" s="82"/>
      <c r="AE8" s="134"/>
      <c r="AF8" s="134"/>
      <c r="AG8" s="134"/>
      <c r="AH8" s="134"/>
      <c r="AI8" s="134"/>
      <c r="AJ8" s="134"/>
      <c r="AK8" s="134"/>
      <c r="AL8" s="134"/>
      <c r="AM8" s="134"/>
      <c r="AN8" s="134"/>
      <c r="AO8" s="134"/>
      <c r="AP8" s="134"/>
      <c r="AQ8" s="134"/>
      <c r="AR8" s="134"/>
      <c r="AS8" s="134"/>
      <c r="AT8" s="134"/>
      <c r="AU8" s="134"/>
      <c r="AV8" s="82"/>
      <c r="AW8" s="134"/>
      <c r="AX8" s="134"/>
      <c r="AY8" s="134"/>
      <c r="AZ8" s="134"/>
      <c r="BA8" s="134"/>
      <c r="BB8" s="134"/>
    </row>
    <row r="10" spans="1:54" ht="15" customHeight="1" x14ac:dyDescent="0.35">
      <c r="A10" s="83" t="s">
        <v>100</v>
      </c>
    </row>
    <row r="11" spans="1:54" ht="14.5" x14ac:dyDescent="0.35">
      <c r="A11" s="20" t="s">
        <v>101</v>
      </c>
      <c r="B11" s="19">
        <v>3</v>
      </c>
    </row>
    <row r="12" spans="1:54" ht="14.5" x14ac:dyDescent="0.35">
      <c r="A12" s="20" t="s">
        <v>102</v>
      </c>
      <c r="B12" s="19">
        <v>2</v>
      </c>
      <c r="E12" s="135"/>
    </row>
    <row r="13" spans="1:54" ht="14.5" x14ac:dyDescent="0.35">
      <c r="A13" s="20" t="s">
        <v>103</v>
      </c>
      <c r="B13" s="19">
        <v>1</v>
      </c>
      <c r="E13" s="135"/>
    </row>
    <row r="15" spans="1:54" ht="15" customHeight="1" x14ac:dyDescent="0.35">
      <c r="A15" s="83" t="s">
        <v>93</v>
      </c>
    </row>
    <row r="16" spans="1:54" ht="15" customHeight="1" x14ac:dyDescent="0.35">
      <c r="A16" s="20" t="s">
        <v>104</v>
      </c>
      <c r="B16" s="19" t="s">
        <v>105</v>
      </c>
    </row>
    <row r="17" spans="1:44" ht="15" customHeight="1" x14ac:dyDescent="0.35">
      <c r="A17" s="20" t="s">
        <v>106</v>
      </c>
      <c r="B17" s="19" t="s">
        <v>107</v>
      </c>
    </row>
    <row r="18" spans="1:44" ht="15" customHeight="1" x14ac:dyDescent="0.35">
      <c r="A18" s="20" t="s">
        <v>108</v>
      </c>
      <c r="B18" s="19" t="s">
        <v>109</v>
      </c>
    </row>
    <row r="19" spans="1:44" ht="14.5" x14ac:dyDescent="0.35">
      <c r="A19" s="20" t="s">
        <v>110</v>
      </c>
      <c r="B19" s="19" t="s">
        <v>111</v>
      </c>
    </row>
    <row r="21" spans="1:44" ht="15" customHeight="1" x14ac:dyDescent="0.35">
      <c r="A21" s="83" t="s">
        <v>99</v>
      </c>
    </row>
    <row r="22" spans="1:44" ht="18" customHeight="1" x14ac:dyDescent="0.5">
      <c r="A22" s="20" t="s">
        <v>112</v>
      </c>
      <c r="B22" s="19" t="s">
        <v>113</v>
      </c>
      <c r="AE22" s="192" t="s">
        <v>530</v>
      </c>
    </row>
    <row r="23" spans="1:44" ht="15" customHeight="1" x14ac:dyDescent="0.45">
      <c r="A23" s="20" t="s">
        <v>114</v>
      </c>
      <c r="B23" s="19" t="s">
        <v>115</v>
      </c>
      <c r="AE23" s="193" t="s">
        <v>531</v>
      </c>
      <c r="AG23" s="76"/>
    </row>
    <row r="24" spans="1:44" ht="15" customHeight="1" x14ac:dyDescent="0.35">
      <c r="A24" s="20" t="s">
        <v>116</v>
      </c>
      <c r="B24" s="19" t="s">
        <v>117</v>
      </c>
      <c r="AG24" s="148"/>
      <c r="AH24" s="148"/>
      <c r="AI24" s="148"/>
      <c r="AJ24" s="148"/>
      <c r="AK24" s="148"/>
      <c r="AL24" s="148"/>
      <c r="AM24" s="148"/>
      <c r="AN24" s="148"/>
      <c r="AO24" s="148"/>
      <c r="AP24" s="148"/>
      <c r="AQ24" s="148"/>
      <c r="AR24" s="148"/>
    </row>
    <row r="25" spans="1:44" ht="15" customHeight="1" x14ac:dyDescent="0.35">
      <c r="A25" s="20" t="s">
        <v>118</v>
      </c>
      <c r="B25" s="19" t="s">
        <v>119</v>
      </c>
    </row>
    <row r="26" spans="1:44" ht="15" customHeight="1" x14ac:dyDescent="0.35">
      <c r="A26" s="20" t="s">
        <v>120</v>
      </c>
      <c r="B26" s="19" t="s">
        <v>121</v>
      </c>
    </row>
  </sheetData>
  <phoneticPr fontId="25" type="noConversion"/>
  <hyperlinks>
    <hyperlink ref="AE23" r:id="rId1" xr:uid="{0CF7A8A8-B47C-4B1A-AE83-6425794BACEE}"/>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001"/>
  <sheetViews>
    <sheetView zoomScale="120" zoomScaleNormal="120" workbookViewId="0">
      <selection activeCell="H3" sqref="H3"/>
    </sheetView>
  </sheetViews>
  <sheetFormatPr baseColWidth="10" defaultColWidth="14.453125" defaultRowHeight="15" customHeight="1" x14ac:dyDescent="0.35"/>
  <cols>
    <col min="1" max="1" width="4.453125" customWidth="1"/>
    <col min="2" max="2" width="29.81640625" customWidth="1"/>
    <col min="3" max="3" width="16.453125" customWidth="1"/>
    <col min="4" max="4" width="14.1796875" customWidth="1"/>
    <col min="5" max="5" width="10.453125" customWidth="1"/>
    <col min="6" max="6" width="13.26953125" customWidth="1"/>
    <col min="7" max="7" width="11.453125" customWidth="1"/>
    <col min="8" max="8" width="17.453125" customWidth="1"/>
    <col min="9" max="9" width="23.1796875" customWidth="1"/>
    <col min="10" max="10" width="20.453125" customWidth="1"/>
    <col min="11" max="28" width="8.7265625" customWidth="1"/>
  </cols>
  <sheetData>
    <row r="1" spans="1:10" ht="14.25" customHeight="1" x14ac:dyDescent="0.35">
      <c r="A1" s="12" t="s">
        <v>142</v>
      </c>
      <c r="B1" s="4" t="s">
        <v>110</v>
      </c>
      <c r="C1" s="4" t="s">
        <v>417</v>
      </c>
      <c r="D1" s="4" t="s">
        <v>144</v>
      </c>
      <c r="E1" s="4" t="s">
        <v>145</v>
      </c>
      <c r="F1" s="4" t="s">
        <v>146</v>
      </c>
      <c r="G1" s="4" t="s">
        <v>147</v>
      </c>
      <c r="H1" s="4" t="s">
        <v>148</v>
      </c>
      <c r="I1" s="4" t="s">
        <v>149</v>
      </c>
      <c r="J1" s="4" t="s">
        <v>150</v>
      </c>
    </row>
    <row r="2" spans="1:10" ht="14.25" customHeight="1" x14ac:dyDescent="0.35">
      <c r="A2" s="94">
        <v>1</v>
      </c>
      <c r="B2" s="95"/>
      <c r="C2" s="95"/>
      <c r="D2" s="95"/>
      <c r="E2" s="96">
        <f>WEEKNUM(F2)</f>
        <v>0</v>
      </c>
      <c r="F2" s="97"/>
      <c r="G2" s="97"/>
      <c r="H2" s="98">
        <f>(G2-F2)+1</f>
        <v>1</v>
      </c>
      <c r="I2" s="95"/>
      <c r="J2" s="95"/>
    </row>
    <row r="3" spans="1:10" ht="14.25" customHeight="1" x14ac:dyDescent="0.35">
      <c r="A3" s="94">
        <v>2</v>
      </c>
      <c r="B3" s="95"/>
      <c r="C3" s="95"/>
      <c r="D3" s="95"/>
      <c r="E3" s="96">
        <f t="shared" ref="E3:E32" si="0">WEEKNUM(F3)</f>
        <v>0</v>
      </c>
      <c r="F3" s="97"/>
      <c r="G3" s="97"/>
      <c r="H3" s="98">
        <f t="shared" ref="H3:H32" si="1">(G3-F3)+1</f>
        <v>1</v>
      </c>
      <c r="I3" s="95"/>
      <c r="J3" s="95"/>
    </row>
    <row r="4" spans="1:10" ht="14.25" customHeight="1" x14ac:dyDescent="0.35">
      <c r="A4" s="94">
        <v>3</v>
      </c>
      <c r="B4" s="95"/>
      <c r="C4" s="95"/>
      <c r="D4" s="95"/>
      <c r="E4" s="96">
        <f t="shared" si="0"/>
        <v>0</v>
      </c>
      <c r="F4" s="97"/>
      <c r="G4" s="97"/>
      <c r="H4" s="98">
        <f t="shared" si="1"/>
        <v>1</v>
      </c>
      <c r="I4" s="95"/>
      <c r="J4" s="95"/>
    </row>
    <row r="5" spans="1:10" ht="14.25" customHeight="1" x14ac:dyDescent="0.35">
      <c r="A5" s="94">
        <v>4</v>
      </c>
      <c r="B5" s="95"/>
      <c r="C5" s="95"/>
      <c r="D5" s="95"/>
      <c r="E5" s="96">
        <f t="shared" si="0"/>
        <v>0</v>
      </c>
      <c r="F5" s="97"/>
      <c r="G5" s="97"/>
      <c r="H5" s="98">
        <f t="shared" si="1"/>
        <v>1</v>
      </c>
      <c r="I5" s="95"/>
      <c r="J5" s="95"/>
    </row>
    <row r="6" spans="1:10" ht="14.25" customHeight="1" x14ac:dyDescent="0.35">
      <c r="A6" s="94">
        <v>5</v>
      </c>
      <c r="B6" s="95"/>
      <c r="C6" s="95"/>
      <c r="D6" s="95"/>
      <c r="E6" s="96">
        <f t="shared" si="0"/>
        <v>0</v>
      </c>
      <c r="F6" s="97"/>
      <c r="G6" s="97"/>
      <c r="H6" s="98">
        <f t="shared" si="1"/>
        <v>1</v>
      </c>
      <c r="I6" s="95"/>
      <c r="J6" s="95"/>
    </row>
    <row r="7" spans="1:10" ht="14.25" customHeight="1" x14ac:dyDescent="0.35">
      <c r="A7" s="94">
        <v>6</v>
      </c>
      <c r="B7" s="95"/>
      <c r="C7" s="95"/>
      <c r="D7" s="95"/>
      <c r="E7" s="96">
        <f t="shared" si="0"/>
        <v>0</v>
      </c>
      <c r="F7" s="97"/>
      <c r="G7" s="97"/>
      <c r="H7" s="98">
        <f t="shared" si="1"/>
        <v>1</v>
      </c>
      <c r="I7" s="95"/>
      <c r="J7" s="95"/>
    </row>
    <row r="8" spans="1:10" ht="14.25" customHeight="1" x14ac:dyDescent="0.35">
      <c r="A8" s="94">
        <v>7</v>
      </c>
      <c r="B8" s="95"/>
      <c r="C8" s="95"/>
      <c r="D8" s="95"/>
      <c r="E8" s="96">
        <f t="shared" si="0"/>
        <v>0</v>
      </c>
      <c r="F8" s="97"/>
      <c r="G8" s="97"/>
      <c r="H8" s="98">
        <f t="shared" si="1"/>
        <v>1</v>
      </c>
      <c r="I8" s="95"/>
      <c r="J8" s="95"/>
    </row>
    <row r="9" spans="1:10" ht="14.25" customHeight="1" x14ac:dyDescent="0.35">
      <c r="A9" s="94">
        <v>8</v>
      </c>
      <c r="B9" s="95"/>
      <c r="C9" s="95"/>
      <c r="D9" s="95"/>
      <c r="E9" s="96">
        <f t="shared" si="0"/>
        <v>0</v>
      </c>
      <c r="F9" s="97"/>
      <c r="G9" s="97"/>
      <c r="H9" s="98">
        <f t="shared" si="1"/>
        <v>1</v>
      </c>
      <c r="I9" s="95"/>
      <c r="J9" s="95"/>
    </row>
    <row r="10" spans="1:10" ht="14.25" customHeight="1" x14ac:dyDescent="0.35">
      <c r="A10" s="94">
        <v>9</v>
      </c>
      <c r="B10" s="95"/>
      <c r="C10" s="95"/>
      <c r="D10" s="95"/>
      <c r="E10" s="96">
        <f t="shared" si="0"/>
        <v>0</v>
      </c>
      <c r="F10" s="97"/>
      <c r="G10" s="97"/>
      <c r="H10" s="98">
        <f t="shared" si="1"/>
        <v>1</v>
      </c>
      <c r="I10" s="95"/>
      <c r="J10" s="95"/>
    </row>
    <row r="11" spans="1:10" ht="14.25" customHeight="1" x14ac:dyDescent="0.35">
      <c r="A11" s="94">
        <v>10</v>
      </c>
      <c r="B11" s="95"/>
      <c r="C11" s="95"/>
      <c r="D11" s="95"/>
      <c r="E11" s="96">
        <f t="shared" si="0"/>
        <v>0</v>
      </c>
      <c r="F11" s="97"/>
      <c r="G11" s="97"/>
      <c r="H11" s="98">
        <f t="shared" si="1"/>
        <v>1</v>
      </c>
      <c r="I11" s="95"/>
      <c r="J11" s="95"/>
    </row>
    <row r="12" spans="1:10" ht="14.25" customHeight="1" x14ac:dyDescent="0.35">
      <c r="A12" s="94">
        <v>11</v>
      </c>
      <c r="B12" s="95"/>
      <c r="C12" s="95"/>
      <c r="D12" s="95"/>
      <c r="E12" s="96">
        <f t="shared" si="0"/>
        <v>0</v>
      </c>
      <c r="F12" s="97"/>
      <c r="G12" s="97"/>
      <c r="H12" s="98">
        <f t="shared" si="1"/>
        <v>1</v>
      </c>
      <c r="I12" s="95"/>
      <c r="J12" s="95"/>
    </row>
    <row r="13" spans="1:10" ht="14.25" customHeight="1" x14ac:dyDescent="0.35">
      <c r="A13" s="94">
        <v>12</v>
      </c>
      <c r="B13" s="95"/>
      <c r="C13" s="95"/>
      <c r="D13" s="95"/>
      <c r="E13" s="96">
        <f t="shared" si="0"/>
        <v>0</v>
      </c>
      <c r="F13" s="97"/>
      <c r="G13" s="97"/>
      <c r="H13" s="98">
        <f t="shared" si="1"/>
        <v>1</v>
      </c>
      <c r="I13" s="95"/>
      <c r="J13" s="95"/>
    </row>
    <row r="14" spans="1:10" ht="14.25" customHeight="1" x14ac:dyDescent="0.35">
      <c r="A14" s="94">
        <v>13</v>
      </c>
      <c r="B14" s="95"/>
      <c r="C14" s="95"/>
      <c r="D14" s="95"/>
      <c r="E14" s="96">
        <f t="shared" si="0"/>
        <v>0</v>
      </c>
      <c r="F14" s="97"/>
      <c r="G14" s="97"/>
      <c r="H14" s="98">
        <f t="shared" si="1"/>
        <v>1</v>
      </c>
      <c r="I14" s="95"/>
      <c r="J14" s="95"/>
    </row>
    <row r="15" spans="1:10" ht="14.25" customHeight="1" x14ac:dyDescent="0.35">
      <c r="A15" s="94">
        <v>14</v>
      </c>
      <c r="B15" s="95"/>
      <c r="C15" s="95"/>
      <c r="D15" s="95"/>
      <c r="E15" s="96">
        <f t="shared" si="0"/>
        <v>0</v>
      </c>
      <c r="F15" s="97"/>
      <c r="G15" s="97"/>
      <c r="H15" s="98">
        <f t="shared" si="1"/>
        <v>1</v>
      </c>
      <c r="I15" s="95"/>
      <c r="J15" s="95"/>
    </row>
    <row r="16" spans="1:10" ht="14.25" customHeight="1" x14ac:dyDescent="0.35">
      <c r="A16" s="94">
        <v>15</v>
      </c>
      <c r="B16" s="95"/>
      <c r="C16" s="95"/>
      <c r="D16" s="95"/>
      <c r="E16" s="96">
        <f t="shared" si="0"/>
        <v>0</v>
      </c>
      <c r="F16" s="97"/>
      <c r="G16" s="97"/>
      <c r="H16" s="98">
        <f t="shared" si="1"/>
        <v>1</v>
      </c>
      <c r="I16" s="95"/>
      <c r="J16" s="95"/>
    </row>
    <row r="17" spans="1:18" ht="14.25" customHeight="1" x14ac:dyDescent="0.35">
      <c r="A17" s="94">
        <v>16</v>
      </c>
      <c r="B17" s="95"/>
      <c r="C17" s="95"/>
      <c r="D17" s="95"/>
      <c r="E17" s="96">
        <f t="shared" si="0"/>
        <v>0</v>
      </c>
      <c r="F17" s="97"/>
      <c r="G17" s="97"/>
      <c r="H17" s="98">
        <f t="shared" si="1"/>
        <v>1</v>
      </c>
      <c r="I17" s="95"/>
      <c r="J17" s="95"/>
    </row>
    <row r="18" spans="1:18" ht="14.25" customHeight="1" x14ac:dyDescent="0.35">
      <c r="A18" s="94">
        <v>17</v>
      </c>
      <c r="B18" s="95"/>
      <c r="C18" s="95"/>
      <c r="D18" s="95"/>
      <c r="E18" s="96">
        <f t="shared" si="0"/>
        <v>0</v>
      </c>
      <c r="F18" s="97"/>
      <c r="G18" s="97"/>
      <c r="H18" s="98">
        <f t="shared" si="1"/>
        <v>1</v>
      </c>
      <c r="I18" s="95"/>
      <c r="J18" s="95"/>
    </row>
    <row r="19" spans="1:18" ht="14.25" customHeight="1" x14ac:dyDescent="0.35">
      <c r="A19" s="94">
        <v>18</v>
      </c>
      <c r="B19" s="95"/>
      <c r="C19" s="95"/>
      <c r="D19" s="95"/>
      <c r="E19" s="96">
        <f t="shared" si="0"/>
        <v>0</v>
      </c>
      <c r="F19" s="97"/>
      <c r="G19" s="97"/>
      <c r="H19" s="98">
        <f t="shared" si="1"/>
        <v>1</v>
      </c>
      <c r="I19" s="95"/>
      <c r="J19" s="95"/>
    </row>
    <row r="20" spans="1:18" ht="14.25" customHeight="1" x14ac:dyDescent="0.35">
      <c r="A20" s="94">
        <v>19</v>
      </c>
      <c r="B20" s="95"/>
      <c r="C20" s="95"/>
      <c r="D20" s="95"/>
      <c r="E20" s="96">
        <f t="shared" si="0"/>
        <v>0</v>
      </c>
      <c r="F20" s="97"/>
      <c r="G20" s="97"/>
      <c r="H20" s="98">
        <f t="shared" si="1"/>
        <v>1</v>
      </c>
      <c r="I20" s="95"/>
      <c r="J20" s="95"/>
    </row>
    <row r="21" spans="1:18" ht="14.25" customHeight="1" x14ac:dyDescent="0.35">
      <c r="A21" s="94">
        <v>20</v>
      </c>
      <c r="B21" s="95"/>
      <c r="C21" s="95"/>
      <c r="D21" s="95"/>
      <c r="E21" s="96">
        <f t="shared" si="0"/>
        <v>0</v>
      </c>
      <c r="F21" s="97"/>
      <c r="G21" s="97"/>
      <c r="H21" s="98">
        <f t="shared" si="1"/>
        <v>1</v>
      </c>
      <c r="I21" s="95"/>
      <c r="J21" s="95"/>
    </row>
    <row r="22" spans="1:18" ht="14.25" customHeight="1" x14ac:dyDescent="0.35">
      <c r="A22" s="94">
        <v>21</v>
      </c>
      <c r="B22" s="95"/>
      <c r="C22" s="95"/>
      <c r="D22" s="95"/>
      <c r="E22" s="96">
        <f t="shared" si="0"/>
        <v>0</v>
      </c>
      <c r="F22" s="97"/>
      <c r="G22" s="97"/>
      <c r="H22" s="98">
        <f t="shared" si="1"/>
        <v>1</v>
      </c>
      <c r="I22" s="95"/>
      <c r="J22" s="95"/>
    </row>
    <row r="23" spans="1:18" ht="14.25" customHeight="1" x14ac:dyDescent="0.35">
      <c r="A23" s="94">
        <v>22</v>
      </c>
      <c r="B23" s="95"/>
      <c r="C23" s="95"/>
      <c r="D23" s="95"/>
      <c r="E23" s="96">
        <f t="shared" si="0"/>
        <v>0</v>
      </c>
      <c r="F23" s="97"/>
      <c r="G23" s="97"/>
      <c r="H23" s="98">
        <f t="shared" si="1"/>
        <v>1</v>
      </c>
      <c r="I23" s="95"/>
      <c r="J23" s="95"/>
    </row>
    <row r="24" spans="1:18" ht="14.25" customHeight="1" x14ac:dyDescent="0.35">
      <c r="A24" s="94">
        <v>23</v>
      </c>
      <c r="B24" s="95"/>
      <c r="C24" s="95"/>
      <c r="D24" s="95"/>
      <c r="E24" s="96">
        <f t="shared" si="0"/>
        <v>0</v>
      </c>
      <c r="F24" s="97"/>
      <c r="G24" s="97"/>
      <c r="H24" s="98">
        <f t="shared" si="1"/>
        <v>1</v>
      </c>
      <c r="I24" s="95"/>
      <c r="J24" s="95"/>
    </row>
    <row r="25" spans="1:18" ht="14.25" customHeight="1" x14ac:dyDescent="0.35">
      <c r="A25" s="94">
        <v>24</v>
      </c>
      <c r="B25" s="95"/>
      <c r="C25" s="95"/>
      <c r="D25" s="95"/>
      <c r="E25" s="96">
        <f t="shared" si="0"/>
        <v>0</v>
      </c>
      <c r="F25" s="95"/>
      <c r="G25" s="95"/>
      <c r="H25" s="98">
        <f t="shared" si="1"/>
        <v>1</v>
      </c>
      <c r="I25" s="95"/>
      <c r="J25" s="95"/>
    </row>
    <row r="26" spans="1:18" ht="14.25" customHeight="1" x14ac:dyDescent="0.35">
      <c r="A26" s="94">
        <v>25</v>
      </c>
      <c r="B26" s="95"/>
      <c r="C26" s="95"/>
      <c r="D26" s="95"/>
      <c r="E26" s="96">
        <f t="shared" si="0"/>
        <v>0</v>
      </c>
      <c r="F26" s="95"/>
      <c r="G26" s="95"/>
      <c r="H26" s="98">
        <f t="shared" si="1"/>
        <v>1</v>
      </c>
      <c r="I26" s="95"/>
      <c r="J26" s="95"/>
    </row>
    <row r="27" spans="1:18" ht="14.25" customHeight="1" x14ac:dyDescent="0.35">
      <c r="A27" s="94">
        <v>26</v>
      </c>
      <c r="B27" s="95"/>
      <c r="C27" s="95"/>
      <c r="D27" s="95"/>
      <c r="E27" s="96">
        <f t="shared" si="0"/>
        <v>0</v>
      </c>
      <c r="F27" s="95"/>
      <c r="G27" s="95"/>
      <c r="H27" s="98">
        <f t="shared" si="1"/>
        <v>1</v>
      </c>
      <c r="I27" s="95"/>
      <c r="J27" s="95"/>
      <c r="R27" s="129"/>
    </row>
    <row r="28" spans="1:18" ht="14.25" customHeight="1" x14ac:dyDescent="0.35">
      <c r="A28" s="94">
        <v>27</v>
      </c>
      <c r="B28" s="95"/>
      <c r="C28" s="95"/>
      <c r="D28" s="95"/>
      <c r="E28" s="96">
        <f t="shared" si="0"/>
        <v>0</v>
      </c>
      <c r="F28" s="95"/>
      <c r="G28" s="95"/>
      <c r="H28" s="98">
        <f t="shared" si="1"/>
        <v>1</v>
      </c>
      <c r="I28" s="95"/>
      <c r="J28" s="95"/>
      <c r="R28" s="129"/>
    </row>
    <row r="29" spans="1:18" ht="14.25" customHeight="1" x14ac:dyDescent="0.35">
      <c r="A29" s="94">
        <v>28</v>
      </c>
      <c r="B29" s="95"/>
      <c r="C29" s="95"/>
      <c r="D29" s="95"/>
      <c r="E29" s="96">
        <f t="shared" si="0"/>
        <v>0</v>
      </c>
      <c r="F29" s="95"/>
      <c r="G29" s="95"/>
      <c r="H29" s="98">
        <f t="shared" si="1"/>
        <v>1</v>
      </c>
      <c r="I29" s="95"/>
      <c r="J29" s="95"/>
      <c r="R29" s="129"/>
    </row>
    <row r="30" spans="1:18" ht="14.25" customHeight="1" x14ac:dyDescent="0.35">
      <c r="A30" s="94">
        <v>27</v>
      </c>
      <c r="B30" s="95"/>
      <c r="C30" s="95"/>
      <c r="D30" s="95"/>
      <c r="E30" s="96">
        <f t="shared" si="0"/>
        <v>0</v>
      </c>
      <c r="F30" s="95"/>
      <c r="G30" s="95"/>
      <c r="H30" s="98">
        <f t="shared" si="1"/>
        <v>1</v>
      </c>
      <c r="I30" s="95"/>
      <c r="J30" s="95"/>
      <c r="R30" s="129"/>
    </row>
    <row r="31" spans="1:18" ht="14.25" customHeight="1" x14ac:dyDescent="0.35">
      <c r="A31" s="94">
        <v>28</v>
      </c>
      <c r="B31" s="95"/>
      <c r="C31" s="95"/>
      <c r="D31" s="95"/>
      <c r="E31" s="96">
        <f t="shared" si="0"/>
        <v>0</v>
      </c>
      <c r="F31" s="95"/>
      <c r="G31" s="95"/>
      <c r="H31" s="98">
        <f t="shared" si="1"/>
        <v>1</v>
      </c>
      <c r="I31" s="95"/>
      <c r="J31" s="95"/>
      <c r="R31" s="129"/>
    </row>
    <row r="32" spans="1:18" ht="14.25" customHeight="1" x14ac:dyDescent="0.35">
      <c r="A32" s="94">
        <v>29</v>
      </c>
      <c r="B32" s="95"/>
      <c r="C32" s="95"/>
      <c r="D32" s="95"/>
      <c r="E32" s="96">
        <f t="shared" si="0"/>
        <v>0</v>
      </c>
      <c r="F32" s="95"/>
      <c r="G32" s="95"/>
      <c r="H32" s="98">
        <f t="shared" si="1"/>
        <v>1</v>
      </c>
      <c r="I32" s="95"/>
      <c r="J32" s="95"/>
      <c r="R32" s="129"/>
    </row>
    <row r="33" spans="1:18" ht="14.25" customHeight="1" x14ac:dyDescent="0.35">
      <c r="A33" s="13" t="s">
        <v>151</v>
      </c>
      <c r="D33">
        <f>SUM(D2:E26)</f>
        <v>0</v>
      </c>
      <c r="H33">
        <f>SUM(H2:I26)</f>
        <v>25</v>
      </c>
      <c r="R33" s="129"/>
    </row>
    <row r="34" spans="1:18" ht="14.25" customHeight="1" x14ac:dyDescent="0.35">
      <c r="A34" s="13"/>
      <c r="R34" s="129"/>
    </row>
    <row r="35" spans="1:18" ht="14.25" customHeight="1" x14ac:dyDescent="0.35">
      <c r="A35" s="13"/>
      <c r="R35" s="129"/>
    </row>
    <row r="36" spans="1:18" ht="14.25" customHeight="1" x14ac:dyDescent="0.35">
      <c r="A36" s="13"/>
      <c r="B36" s="76" t="s">
        <v>440</v>
      </c>
    </row>
    <row r="37" spans="1:18" ht="14.25" customHeight="1" x14ac:dyDescent="0.35">
      <c r="A37" s="13"/>
      <c r="B37" s="76" t="s">
        <v>143</v>
      </c>
      <c r="C37" s="76" t="s">
        <v>441</v>
      </c>
    </row>
    <row r="38" spans="1:18" ht="14.25" customHeight="1" x14ac:dyDescent="0.35">
      <c r="A38" s="13"/>
      <c r="B38" s="150" t="s">
        <v>442</v>
      </c>
      <c r="C38" s="88" t="s">
        <v>444</v>
      </c>
    </row>
    <row r="39" spans="1:18" ht="14.25" customHeight="1" x14ac:dyDescent="0.35">
      <c r="A39" s="13"/>
      <c r="B39" s="150" t="s">
        <v>443</v>
      </c>
      <c r="C39" s="88" t="s">
        <v>445</v>
      </c>
    </row>
    <row r="40" spans="1:18" ht="14.25" customHeight="1" x14ac:dyDescent="0.35">
      <c r="A40" s="13"/>
      <c r="B40" s="150" t="s">
        <v>447</v>
      </c>
      <c r="C40" s="88" t="s">
        <v>446</v>
      </c>
    </row>
    <row r="41" spans="1:18" ht="14.25" customHeight="1" x14ac:dyDescent="0.35">
      <c r="A41" s="13"/>
      <c r="B41" s="150" t="s">
        <v>448</v>
      </c>
      <c r="C41" s="88" t="s">
        <v>464</v>
      </c>
    </row>
    <row r="42" spans="1:18" ht="14.25" customHeight="1" x14ac:dyDescent="0.35">
      <c r="A42" s="13"/>
    </row>
    <row r="43" spans="1:18" ht="14.25" customHeight="1" x14ac:dyDescent="0.35">
      <c r="A43" s="13"/>
    </row>
    <row r="44" spans="1:18" ht="14.25" customHeight="1" x14ac:dyDescent="0.35">
      <c r="A44" s="13"/>
    </row>
    <row r="45" spans="1:18" ht="14.25" customHeight="1" x14ac:dyDescent="0.35">
      <c r="A45" s="13"/>
    </row>
    <row r="46" spans="1:18" ht="14.25" customHeight="1" x14ac:dyDescent="0.35">
      <c r="A46" s="13"/>
    </row>
    <row r="47" spans="1:18" ht="14.25" customHeight="1" x14ac:dyDescent="0.35">
      <c r="A47" s="13"/>
    </row>
    <row r="48" spans="1:18" ht="14.25" customHeight="1" x14ac:dyDescent="0.35">
      <c r="A48" s="13"/>
    </row>
    <row r="49" spans="1:1" ht="14.25" customHeight="1" x14ac:dyDescent="0.35">
      <c r="A49" s="13"/>
    </row>
    <row r="50" spans="1:1" ht="14.25" customHeight="1" x14ac:dyDescent="0.35">
      <c r="A50" s="13"/>
    </row>
    <row r="51" spans="1:1" ht="14.25" customHeight="1" x14ac:dyDescent="0.35">
      <c r="A51" s="13"/>
    </row>
    <row r="52" spans="1:1" ht="14.25" customHeight="1" x14ac:dyDescent="0.35">
      <c r="A52" s="13"/>
    </row>
    <row r="53" spans="1:1" ht="14.25" customHeight="1" x14ac:dyDescent="0.35">
      <c r="A53" s="13"/>
    </row>
    <row r="54" spans="1:1" ht="14.25" customHeight="1" x14ac:dyDescent="0.35">
      <c r="A54" s="13"/>
    </row>
    <row r="55" spans="1:1" ht="14.25" customHeight="1" x14ac:dyDescent="0.35">
      <c r="A55" s="13"/>
    </row>
    <row r="56" spans="1:1" ht="14.25" customHeight="1" x14ac:dyDescent="0.35">
      <c r="A56" s="13"/>
    </row>
    <row r="57" spans="1:1" ht="14.25" customHeight="1" x14ac:dyDescent="0.35">
      <c r="A57" s="13"/>
    </row>
    <row r="58" spans="1:1" ht="14.25" customHeight="1" x14ac:dyDescent="0.35">
      <c r="A58" s="13"/>
    </row>
    <row r="59" spans="1:1" ht="14.25" customHeight="1" x14ac:dyDescent="0.35">
      <c r="A59" s="13"/>
    </row>
    <row r="60" spans="1:1" ht="14.25" customHeight="1" x14ac:dyDescent="0.35">
      <c r="A60" s="13"/>
    </row>
    <row r="61" spans="1:1" ht="14.25" customHeight="1" x14ac:dyDescent="0.35">
      <c r="A61" s="13"/>
    </row>
    <row r="62" spans="1:1" ht="14.25" customHeight="1" x14ac:dyDescent="0.35">
      <c r="A62" s="13"/>
    </row>
    <row r="63" spans="1:1" ht="14.25" customHeight="1" x14ac:dyDescent="0.35">
      <c r="A63" s="13"/>
    </row>
    <row r="64" spans="1:1" ht="14.25" customHeight="1" x14ac:dyDescent="0.35">
      <c r="A64" s="13"/>
    </row>
    <row r="65" spans="1:1" ht="14.25" customHeight="1" x14ac:dyDescent="0.35">
      <c r="A65" s="13"/>
    </row>
    <row r="66" spans="1:1" ht="14.25" customHeight="1" x14ac:dyDescent="0.35">
      <c r="A66" s="13"/>
    </row>
    <row r="67" spans="1:1" ht="14.25" customHeight="1" x14ac:dyDescent="0.35">
      <c r="A67" s="13"/>
    </row>
    <row r="68" spans="1:1" ht="14.25" customHeight="1" x14ac:dyDescent="0.35">
      <c r="A68" s="13"/>
    </row>
    <row r="69" spans="1:1" ht="14.25" customHeight="1" x14ac:dyDescent="0.35">
      <c r="A69" s="13"/>
    </row>
    <row r="70" spans="1:1" ht="14.25" customHeight="1" x14ac:dyDescent="0.35">
      <c r="A70" s="13"/>
    </row>
    <row r="71" spans="1:1" ht="14.25" customHeight="1" x14ac:dyDescent="0.35">
      <c r="A71" s="13"/>
    </row>
    <row r="72" spans="1:1" ht="14.25" customHeight="1" x14ac:dyDescent="0.35">
      <c r="A72" s="13"/>
    </row>
    <row r="73" spans="1:1" ht="14.25" customHeight="1" x14ac:dyDescent="0.35">
      <c r="A73" s="13"/>
    </row>
    <row r="74" spans="1:1" ht="14.25" customHeight="1" x14ac:dyDescent="0.35">
      <c r="A74" s="13"/>
    </row>
    <row r="75" spans="1:1" ht="14.25" customHeight="1" x14ac:dyDescent="0.35">
      <c r="A75" s="13"/>
    </row>
    <row r="76" spans="1:1" ht="14.25" customHeight="1" x14ac:dyDescent="0.35">
      <c r="A76" s="13"/>
    </row>
    <row r="77" spans="1:1" ht="14.25" customHeight="1" x14ac:dyDescent="0.35">
      <c r="A77" s="13"/>
    </row>
    <row r="78" spans="1:1" ht="14.25" customHeight="1" x14ac:dyDescent="0.35">
      <c r="A78" s="13"/>
    </row>
    <row r="79" spans="1:1" ht="14.25" customHeight="1" x14ac:dyDescent="0.35">
      <c r="A79" s="13"/>
    </row>
    <row r="80" spans="1:1" ht="14.25" customHeight="1" x14ac:dyDescent="0.35">
      <c r="A80" s="13"/>
    </row>
    <row r="81" spans="1:1" ht="14.25" customHeight="1" x14ac:dyDescent="0.35">
      <c r="A81" s="13"/>
    </row>
    <row r="82" spans="1:1" ht="14.25" customHeight="1" x14ac:dyDescent="0.35">
      <c r="A82" s="13"/>
    </row>
    <row r="83" spans="1:1" ht="14.25" customHeight="1" x14ac:dyDescent="0.35">
      <c r="A83" s="13"/>
    </row>
    <row r="84" spans="1:1" ht="14.25" customHeight="1" x14ac:dyDescent="0.35">
      <c r="A84" s="13"/>
    </row>
    <row r="85" spans="1:1" ht="14.25" customHeight="1" x14ac:dyDescent="0.35">
      <c r="A85" s="13"/>
    </row>
    <row r="86" spans="1:1" ht="14.25" customHeight="1" x14ac:dyDescent="0.35">
      <c r="A86" s="13"/>
    </row>
    <row r="87" spans="1:1" ht="14.25" customHeight="1" x14ac:dyDescent="0.35">
      <c r="A87" s="13"/>
    </row>
    <row r="88" spans="1:1" ht="14.25" customHeight="1" x14ac:dyDescent="0.35">
      <c r="A88" s="13"/>
    </row>
    <row r="89" spans="1:1" ht="14.25" customHeight="1" x14ac:dyDescent="0.35">
      <c r="A89" s="13"/>
    </row>
    <row r="90" spans="1:1" ht="14.25" customHeight="1" x14ac:dyDescent="0.35">
      <c r="A90" s="13"/>
    </row>
    <row r="91" spans="1:1" ht="14.25" customHeight="1" x14ac:dyDescent="0.35">
      <c r="A91" s="13"/>
    </row>
    <row r="92" spans="1:1" ht="14.25" customHeight="1" x14ac:dyDescent="0.35">
      <c r="A92" s="13"/>
    </row>
    <row r="93" spans="1:1" ht="14.25" customHeight="1" x14ac:dyDescent="0.35">
      <c r="A93" s="13"/>
    </row>
    <row r="94" spans="1:1" ht="14.25" customHeight="1" x14ac:dyDescent="0.35">
      <c r="A94" s="13"/>
    </row>
    <row r="95" spans="1:1" ht="14.25" customHeight="1" x14ac:dyDescent="0.35">
      <c r="A95" s="13"/>
    </row>
    <row r="96" spans="1:1" ht="14.25" customHeight="1" x14ac:dyDescent="0.35">
      <c r="A96" s="13"/>
    </row>
    <row r="97" spans="1:1" ht="14.25" customHeight="1" x14ac:dyDescent="0.35">
      <c r="A97" s="13"/>
    </row>
    <row r="98" spans="1:1" ht="14.25" customHeight="1" x14ac:dyDescent="0.35">
      <c r="A98" s="13"/>
    </row>
    <row r="99" spans="1:1" ht="14.25" customHeight="1" x14ac:dyDescent="0.35">
      <c r="A99" s="13"/>
    </row>
    <row r="100" spans="1:1" ht="14.25" customHeight="1" x14ac:dyDescent="0.35">
      <c r="A100" s="13"/>
    </row>
    <row r="101" spans="1:1" ht="14.25" customHeight="1" x14ac:dyDescent="0.35">
      <c r="A101" s="13"/>
    </row>
    <row r="102" spans="1:1" ht="14.25" customHeight="1" x14ac:dyDescent="0.35">
      <c r="A102" s="13"/>
    </row>
    <row r="103" spans="1:1" ht="14.25" customHeight="1" x14ac:dyDescent="0.35">
      <c r="A103" s="13"/>
    </row>
    <row r="104" spans="1:1" ht="14.25" customHeight="1" x14ac:dyDescent="0.35">
      <c r="A104" s="13"/>
    </row>
    <row r="105" spans="1:1" ht="14.25" customHeight="1" x14ac:dyDescent="0.35">
      <c r="A105" s="13"/>
    </row>
    <row r="106" spans="1:1" ht="14.25" customHeight="1" x14ac:dyDescent="0.35">
      <c r="A106" s="13"/>
    </row>
    <row r="107" spans="1:1" ht="14.25" customHeight="1" x14ac:dyDescent="0.35">
      <c r="A107" s="13"/>
    </row>
    <row r="108" spans="1:1" ht="14.25" customHeight="1" x14ac:dyDescent="0.35">
      <c r="A108" s="13"/>
    </row>
    <row r="109" spans="1:1" ht="14.25" customHeight="1" x14ac:dyDescent="0.35">
      <c r="A109" s="13"/>
    </row>
    <row r="110" spans="1:1" ht="14.25" customHeight="1" x14ac:dyDescent="0.35">
      <c r="A110" s="13"/>
    </row>
    <row r="111" spans="1:1" ht="14.25" customHeight="1" x14ac:dyDescent="0.35">
      <c r="A111" s="13"/>
    </row>
    <row r="112" spans="1:1" ht="14.25" customHeight="1" x14ac:dyDescent="0.35">
      <c r="A112" s="13"/>
    </row>
    <row r="113" spans="1:1" ht="14.25" customHeight="1" x14ac:dyDescent="0.35">
      <c r="A113" s="13"/>
    </row>
    <row r="114" spans="1:1" ht="14.25" customHeight="1" x14ac:dyDescent="0.35">
      <c r="A114" s="13"/>
    </row>
    <row r="115" spans="1:1" ht="14.25" customHeight="1" x14ac:dyDescent="0.35">
      <c r="A115" s="13"/>
    </row>
    <row r="116" spans="1:1" ht="14.25" customHeight="1" x14ac:dyDescent="0.35">
      <c r="A116" s="13"/>
    </row>
    <row r="117" spans="1:1" ht="14.25" customHeight="1" x14ac:dyDescent="0.35">
      <c r="A117" s="13"/>
    </row>
    <row r="118" spans="1:1" ht="14.25" customHeight="1" x14ac:dyDescent="0.35">
      <c r="A118" s="13"/>
    </row>
    <row r="119" spans="1:1" ht="14.25" customHeight="1" x14ac:dyDescent="0.35">
      <c r="A119" s="13"/>
    </row>
    <row r="120" spans="1:1" ht="14.25" customHeight="1" x14ac:dyDescent="0.35">
      <c r="A120" s="13"/>
    </row>
    <row r="121" spans="1:1" ht="14.25" customHeight="1" x14ac:dyDescent="0.35">
      <c r="A121" s="13"/>
    </row>
    <row r="122" spans="1:1" ht="14.25" customHeight="1" x14ac:dyDescent="0.35">
      <c r="A122" s="13"/>
    </row>
    <row r="123" spans="1:1" ht="14.25" customHeight="1" x14ac:dyDescent="0.35">
      <c r="A123" s="13"/>
    </row>
    <row r="124" spans="1:1" ht="14.25" customHeight="1" x14ac:dyDescent="0.35">
      <c r="A124" s="13"/>
    </row>
    <row r="125" spans="1:1" ht="14.25" customHeight="1" x14ac:dyDescent="0.35">
      <c r="A125" s="13"/>
    </row>
    <row r="126" spans="1:1" ht="14.25" customHeight="1" x14ac:dyDescent="0.35">
      <c r="A126" s="13"/>
    </row>
    <row r="127" spans="1:1" ht="14.25" customHeight="1" x14ac:dyDescent="0.35">
      <c r="A127" s="13"/>
    </row>
    <row r="128" spans="1:1" ht="14.25" customHeight="1" x14ac:dyDescent="0.35">
      <c r="A128" s="13"/>
    </row>
    <row r="129" spans="1:1" ht="14.25" customHeight="1" x14ac:dyDescent="0.35">
      <c r="A129" s="13"/>
    </row>
    <row r="130" spans="1:1" ht="14.25" customHeight="1" x14ac:dyDescent="0.35">
      <c r="A130" s="13"/>
    </row>
    <row r="131" spans="1:1" ht="14.25" customHeight="1" x14ac:dyDescent="0.35">
      <c r="A131" s="13"/>
    </row>
    <row r="132" spans="1:1" ht="14.25" customHeight="1" x14ac:dyDescent="0.35">
      <c r="A132" s="13"/>
    </row>
    <row r="133" spans="1:1" ht="14.25" customHeight="1" x14ac:dyDescent="0.35">
      <c r="A133" s="13"/>
    </row>
    <row r="134" spans="1:1" ht="14.25" customHeight="1" x14ac:dyDescent="0.35">
      <c r="A134" s="13"/>
    </row>
    <row r="135" spans="1:1" ht="14.25" customHeight="1" x14ac:dyDescent="0.35">
      <c r="A135" s="13"/>
    </row>
    <row r="136" spans="1:1" ht="14.25" customHeight="1" x14ac:dyDescent="0.35">
      <c r="A136" s="13"/>
    </row>
    <row r="137" spans="1:1" ht="14.25" customHeight="1" x14ac:dyDescent="0.35">
      <c r="A137" s="13"/>
    </row>
    <row r="138" spans="1:1" ht="14.25" customHeight="1" x14ac:dyDescent="0.35">
      <c r="A138" s="13"/>
    </row>
    <row r="139" spans="1:1" ht="14.25" customHeight="1" x14ac:dyDescent="0.35">
      <c r="A139" s="13"/>
    </row>
    <row r="140" spans="1:1" ht="14.25" customHeight="1" x14ac:dyDescent="0.35">
      <c r="A140" s="13"/>
    </row>
    <row r="141" spans="1:1" ht="14.25" customHeight="1" x14ac:dyDescent="0.35">
      <c r="A141" s="13"/>
    </row>
    <row r="142" spans="1:1" ht="14.25" customHeight="1" x14ac:dyDescent="0.35">
      <c r="A142" s="13"/>
    </row>
    <row r="143" spans="1:1" ht="14.25" customHeight="1" x14ac:dyDescent="0.35">
      <c r="A143" s="13"/>
    </row>
    <row r="144" spans="1:1" ht="14.25" customHeight="1" x14ac:dyDescent="0.35">
      <c r="A144" s="13"/>
    </row>
    <row r="145" spans="1:1" ht="14.25" customHeight="1" x14ac:dyDescent="0.35">
      <c r="A145" s="13"/>
    </row>
    <row r="146" spans="1:1" ht="14.25" customHeight="1" x14ac:dyDescent="0.35">
      <c r="A146" s="13"/>
    </row>
    <row r="147" spans="1:1" ht="14.25" customHeight="1" x14ac:dyDescent="0.35">
      <c r="A147" s="13"/>
    </row>
    <row r="148" spans="1:1" ht="14.25" customHeight="1" x14ac:dyDescent="0.35">
      <c r="A148" s="13"/>
    </row>
    <row r="149" spans="1:1" ht="14.25" customHeight="1" x14ac:dyDescent="0.35">
      <c r="A149" s="13"/>
    </row>
    <row r="150" spans="1:1" ht="14.25" customHeight="1" x14ac:dyDescent="0.35">
      <c r="A150" s="13"/>
    </row>
    <row r="151" spans="1:1" ht="14.25" customHeight="1" x14ac:dyDescent="0.35">
      <c r="A151" s="13"/>
    </row>
    <row r="152" spans="1:1" ht="14.25" customHeight="1" x14ac:dyDescent="0.35">
      <c r="A152" s="13"/>
    </row>
    <row r="153" spans="1:1" ht="14.25" customHeight="1" x14ac:dyDescent="0.35">
      <c r="A153" s="13"/>
    </row>
    <row r="154" spans="1:1" ht="14.25" customHeight="1" x14ac:dyDescent="0.35">
      <c r="A154" s="13"/>
    </row>
    <row r="155" spans="1:1" ht="14.25" customHeight="1" x14ac:dyDescent="0.35">
      <c r="A155" s="13"/>
    </row>
    <row r="156" spans="1:1" ht="14.25" customHeight="1" x14ac:dyDescent="0.35">
      <c r="A156" s="13"/>
    </row>
    <row r="157" spans="1:1" ht="14.25" customHeight="1" x14ac:dyDescent="0.35">
      <c r="A157" s="13"/>
    </row>
    <row r="158" spans="1:1" ht="14.25" customHeight="1" x14ac:dyDescent="0.35">
      <c r="A158" s="13"/>
    </row>
    <row r="159" spans="1:1" ht="14.25" customHeight="1" x14ac:dyDescent="0.35">
      <c r="A159" s="13"/>
    </row>
    <row r="160" spans="1:1" ht="14.25" customHeight="1" x14ac:dyDescent="0.35">
      <c r="A160" s="13"/>
    </row>
    <row r="161" spans="1:1" ht="14.25" customHeight="1" x14ac:dyDescent="0.35">
      <c r="A161" s="13"/>
    </row>
    <row r="162" spans="1:1" ht="14.25" customHeight="1" x14ac:dyDescent="0.35">
      <c r="A162" s="13"/>
    </row>
    <row r="163" spans="1:1" ht="14.25" customHeight="1" x14ac:dyDescent="0.35">
      <c r="A163" s="13"/>
    </row>
    <row r="164" spans="1:1" ht="14.25" customHeight="1" x14ac:dyDescent="0.35">
      <c r="A164" s="13"/>
    </row>
    <row r="165" spans="1:1" ht="14.25" customHeight="1" x14ac:dyDescent="0.35">
      <c r="A165" s="13"/>
    </row>
    <row r="166" spans="1:1" ht="14.25" customHeight="1" x14ac:dyDescent="0.35">
      <c r="A166" s="13"/>
    </row>
    <row r="167" spans="1:1" ht="14.25" customHeight="1" x14ac:dyDescent="0.35">
      <c r="A167" s="13"/>
    </row>
    <row r="168" spans="1:1" ht="14.25" customHeight="1" x14ac:dyDescent="0.35">
      <c r="A168" s="13"/>
    </row>
    <row r="169" spans="1:1" ht="14.25" customHeight="1" x14ac:dyDescent="0.35">
      <c r="A169" s="13"/>
    </row>
    <row r="170" spans="1:1" ht="14.25" customHeight="1" x14ac:dyDescent="0.35">
      <c r="A170" s="13"/>
    </row>
    <row r="171" spans="1:1" ht="14.25" customHeight="1" x14ac:dyDescent="0.35">
      <c r="A171" s="13"/>
    </row>
    <row r="172" spans="1:1" ht="14.25" customHeight="1" x14ac:dyDescent="0.35">
      <c r="A172" s="13"/>
    </row>
    <row r="173" spans="1:1" ht="14.25" customHeight="1" x14ac:dyDescent="0.35">
      <c r="A173" s="13"/>
    </row>
    <row r="174" spans="1:1" ht="14.25" customHeight="1" x14ac:dyDescent="0.35">
      <c r="A174" s="13"/>
    </row>
    <row r="175" spans="1:1" ht="14.25" customHeight="1" x14ac:dyDescent="0.35">
      <c r="A175" s="13"/>
    </row>
    <row r="176" spans="1:1" ht="14.25" customHeight="1" x14ac:dyDescent="0.35">
      <c r="A176" s="13"/>
    </row>
    <row r="177" spans="1:1" ht="14.25" customHeight="1" x14ac:dyDescent="0.35">
      <c r="A177" s="13"/>
    </row>
    <row r="178" spans="1:1" ht="14.25" customHeight="1" x14ac:dyDescent="0.35">
      <c r="A178" s="13"/>
    </row>
    <row r="179" spans="1:1" ht="14.25" customHeight="1" x14ac:dyDescent="0.35">
      <c r="A179" s="13"/>
    </row>
    <row r="180" spans="1:1" ht="14.25" customHeight="1" x14ac:dyDescent="0.35">
      <c r="A180" s="13"/>
    </row>
    <row r="181" spans="1:1" ht="14.25" customHeight="1" x14ac:dyDescent="0.35">
      <c r="A181" s="13"/>
    </row>
    <row r="182" spans="1:1" ht="14.25" customHeight="1" x14ac:dyDescent="0.35">
      <c r="A182" s="13"/>
    </row>
    <row r="183" spans="1:1" ht="14.25" customHeight="1" x14ac:dyDescent="0.35">
      <c r="A183" s="13"/>
    </row>
    <row r="184" spans="1:1" ht="14.25" customHeight="1" x14ac:dyDescent="0.35">
      <c r="A184" s="13"/>
    </row>
    <row r="185" spans="1:1" ht="14.25" customHeight="1" x14ac:dyDescent="0.35">
      <c r="A185" s="13"/>
    </row>
    <row r="186" spans="1:1" ht="14.25" customHeight="1" x14ac:dyDescent="0.35">
      <c r="A186" s="13"/>
    </row>
    <row r="187" spans="1:1" ht="14.25" customHeight="1" x14ac:dyDescent="0.35">
      <c r="A187" s="13"/>
    </row>
    <row r="188" spans="1:1" ht="14.25" customHeight="1" x14ac:dyDescent="0.35">
      <c r="A188" s="13"/>
    </row>
    <row r="189" spans="1:1" ht="14.25" customHeight="1" x14ac:dyDescent="0.35">
      <c r="A189" s="13"/>
    </row>
    <row r="190" spans="1:1" ht="14.25" customHeight="1" x14ac:dyDescent="0.35">
      <c r="A190" s="13"/>
    </row>
    <row r="191" spans="1:1" ht="14.25" customHeight="1" x14ac:dyDescent="0.35">
      <c r="A191" s="13"/>
    </row>
    <row r="192" spans="1:1" ht="14.25" customHeight="1" x14ac:dyDescent="0.35">
      <c r="A192" s="13"/>
    </row>
    <row r="193" spans="1:1" ht="14.25" customHeight="1" x14ac:dyDescent="0.35">
      <c r="A193" s="13"/>
    </row>
    <row r="194" spans="1:1" ht="14.25" customHeight="1" x14ac:dyDescent="0.35">
      <c r="A194" s="13"/>
    </row>
    <row r="195" spans="1:1" ht="14.25" customHeight="1" x14ac:dyDescent="0.35">
      <c r="A195" s="13"/>
    </row>
    <row r="196" spans="1:1" ht="14.25" customHeight="1" x14ac:dyDescent="0.35">
      <c r="A196" s="13"/>
    </row>
    <row r="197" spans="1:1" ht="14.25" customHeight="1" x14ac:dyDescent="0.35">
      <c r="A197" s="13"/>
    </row>
    <row r="198" spans="1:1" ht="14.25" customHeight="1" x14ac:dyDescent="0.35">
      <c r="A198" s="13"/>
    </row>
    <row r="199" spans="1:1" ht="14.25" customHeight="1" x14ac:dyDescent="0.35">
      <c r="A199" s="13"/>
    </row>
    <row r="200" spans="1:1" ht="14.25" customHeight="1" x14ac:dyDescent="0.35">
      <c r="A200" s="13"/>
    </row>
    <row r="201" spans="1:1" ht="14.25" customHeight="1" x14ac:dyDescent="0.35">
      <c r="A201" s="13"/>
    </row>
    <row r="202" spans="1:1" ht="14.25" customHeight="1" x14ac:dyDescent="0.35">
      <c r="A202" s="13"/>
    </row>
    <row r="203" spans="1:1" ht="14.25" customHeight="1" x14ac:dyDescent="0.35">
      <c r="A203" s="13"/>
    </row>
    <row r="204" spans="1:1" ht="14.25" customHeight="1" x14ac:dyDescent="0.35">
      <c r="A204" s="13"/>
    </row>
    <row r="205" spans="1:1" ht="14.25" customHeight="1" x14ac:dyDescent="0.35">
      <c r="A205" s="13"/>
    </row>
    <row r="206" spans="1:1" ht="14.25" customHeight="1" x14ac:dyDescent="0.35">
      <c r="A206" s="13"/>
    </row>
    <row r="207" spans="1:1" ht="14.25" customHeight="1" x14ac:dyDescent="0.35">
      <c r="A207" s="13"/>
    </row>
    <row r="208" spans="1:1" ht="14.25" customHeight="1" x14ac:dyDescent="0.35">
      <c r="A208" s="13"/>
    </row>
    <row r="209" spans="1:1" ht="14.25" customHeight="1" x14ac:dyDescent="0.35">
      <c r="A209" s="13"/>
    </row>
    <row r="210" spans="1:1" ht="14.25" customHeight="1" x14ac:dyDescent="0.35">
      <c r="A210" s="13"/>
    </row>
    <row r="211" spans="1:1" ht="14.25" customHeight="1" x14ac:dyDescent="0.35">
      <c r="A211" s="13"/>
    </row>
    <row r="212" spans="1:1" ht="14.25" customHeight="1" x14ac:dyDescent="0.35">
      <c r="A212" s="13"/>
    </row>
    <row r="213" spans="1:1" ht="14.25" customHeight="1" x14ac:dyDescent="0.35">
      <c r="A213" s="13"/>
    </row>
    <row r="214" spans="1:1" ht="14.25" customHeight="1" x14ac:dyDescent="0.35">
      <c r="A214" s="13"/>
    </row>
    <row r="215" spans="1:1" ht="14.25" customHeight="1" x14ac:dyDescent="0.35">
      <c r="A215" s="13"/>
    </row>
    <row r="216" spans="1:1" ht="14.25" customHeight="1" x14ac:dyDescent="0.35">
      <c r="A216" s="13"/>
    </row>
    <row r="217" spans="1:1" ht="14.25" customHeight="1" x14ac:dyDescent="0.35">
      <c r="A217" s="13"/>
    </row>
    <row r="218" spans="1:1" ht="14.25" customHeight="1" x14ac:dyDescent="0.35">
      <c r="A218" s="13"/>
    </row>
    <row r="219" spans="1:1" ht="14.25" customHeight="1" x14ac:dyDescent="0.35">
      <c r="A219" s="13"/>
    </row>
    <row r="220" spans="1:1" ht="14.25" customHeight="1" x14ac:dyDescent="0.35">
      <c r="A220" s="13"/>
    </row>
    <row r="221" spans="1:1" ht="14.25" customHeight="1" x14ac:dyDescent="0.35">
      <c r="A221" s="13"/>
    </row>
    <row r="222" spans="1:1" ht="14.25" customHeight="1" x14ac:dyDescent="0.35">
      <c r="A222" s="13"/>
    </row>
    <row r="223" spans="1:1" ht="14.25" customHeight="1" x14ac:dyDescent="0.35">
      <c r="A223" s="13"/>
    </row>
    <row r="224" spans="1:1" ht="14.25" customHeight="1" x14ac:dyDescent="0.35">
      <c r="A224" s="13"/>
    </row>
    <row r="225" spans="1:1" ht="14.25" customHeight="1" x14ac:dyDescent="0.35">
      <c r="A225" s="13"/>
    </row>
    <row r="226" spans="1:1" ht="14.25" customHeight="1" x14ac:dyDescent="0.35">
      <c r="A226" s="13"/>
    </row>
    <row r="227" spans="1:1" ht="14.25" customHeight="1" x14ac:dyDescent="0.35">
      <c r="A227" s="13"/>
    </row>
    <row r="228" spans="1:1" ht="14.25" customHeight="1" x14ac:dyDescent="0.35">
      <c r="A228" s="13"/>
    </row>
    <row r="229" spans="1:1" ht="14.25" customHeight="1" x14ac:dyDescent="0.35">
      <c r="A229" s="13"/>
    </row>
    <row r="230" spans="1:1" ht="14.25" customHeight="1" x14ac:dyDescent="0.35">
      <c r="A230" s="13"/>
    </row>
    <row r="231" spans="1:1" ht="14.25" customHeight="1" x14ac:dyDescent="0.35">
      <c r="A231" s="13"/>
    </row>
    <row r="232" spans="1:1" ht="14.25" customHeight="1" x14ac:dyDescent="0.35">
      <c r="A232" s="13"/>
    </row>
    <row r="233" spans="1:1" ht="14.25" customHeight="1" x14ac:dyDescent="0.35">
      <c r="A233" s="13"/>
    </row>
    <row r="234" spans="1:1" ht="14.25" customHeight="1" x14ac:dyDescent="0.35">
      <c r="A234" s="13"/>
    </row>
    <row r="235" spans="1:1" ht="14.25" customHeight="1" x14ac:dyDescent="0.35">
      <c r="A235" s="13"/>
    </row>
    <row r="236" spans="1:1" ht="14.25" customHeight="1" x14ac:dyDescent="0.35">
      <c r="A236" s="13"/>
    </row>
    <row r="237" spans="1:1" ht="14.25" customHeight="1" x14ac:dyDescent="0.35">
      <c r="A237" s="13"/>
    </row>
    <row r="238" spans="1:1" ht="14.25" customHeight="1" x14ac:dyDescent="0.35">
      <c r="A238" s="13"/>
    </row>
    <row r="239" spans="1:1" ht="14.25" customHeight="1" x14ac:dyDescent="0.35">
      <c r="A239" s="13"/>
    </row>
    <row r="240" spans="1:1" ht="14.25" customHeight="1" x14ac:dyDescent="0.35">
      <c r="A240" s="13"/>
    </row>
    <row r="241" spans="1:1" ht="14.25" customHeight="1" x14ac:dyDescent="0.35">
      <c r="A241" s="13"/>
    </row>
    <row r="242" spans="1:1" ht="14.25" customHeight="1" x14ac:dyDescent="0.35">
      <c r="A242" s="13"/>
    </row>
    <row r="243" spans="1:1" ht="14.25" customHeight="1" x14ac:dyDescent="0.35">
      <c r="A243" s="13"/>
    </row>
    <row r="244" spans="1:1" ht="14.25" customHeight="1" x14ac:dyDescent="0.35">
      <c r="A244" s="13"/>
    </row>
    <row r="245" spans="1:1" ht="14.25" customHeight="1" x14ac:dyDescent="0.35">
      <c r="A245" s="13"/>
    </row>
    <row r="246" spans="1:1" ht="14.25" customHeight="1" x14ac:dyDescent="0.35">
      <c r="A246" s="13"/>
    </row>
    <row r="247" spans="1:1" ht="14.25" customHeight="1" x14ac:dyDescent="0.35">
      <c r="A247" s="13"/>
    </row>
    <row r="248" spans="1:1" ht="14.25" customHeight="1" x14ac:dyDescent="0.35">
      <c r="A248" s="13"/>
    </row>
    <row r="249" spans="1:1" ht="14.25" customHeight="1" x14ac:dyDescent="0.35">
      <c r="A249" s="13"/>
    </row>
    <row r="250" spans="1:1" ht="14.25" customHeight="1" x14ac:dyDescent="0.35">
      <c r="A250" s="13"/>
    </row>
    <row r="251" spans="1:1" ht="14.25" customHeight="1" x14ac:dyDescent="0.35">
      <c r="A251" s="13"/>
    </row>
    <row r="252" spans="1:1" ht="14.25" customHeight="1" x14ac:dyDescent="0.35">
      <c r="A252" s="13"/>
    </row>
    <row r="253" spans="1:1" ht="14.25" customHeight="1" x14ac:dyDescent="0.35">
      <c r="A253" s="13"/>
    </row>
    <row r="254" spans="1:1" ht="14.25" customHeight="1" x14ac:dyDescent="0.35">
      <c r="A254" s="13"/>
    </row>
    <row r="255" spans="1:1" ht="14.25" customHeight="1" x14ac:dyDescent="0.35">
      <c r="A255" s="13"/>
    </row>
    <row r="256" spans="1:1" ht="14.25" customHeight="1" x14ac:dyDescent="0.35">
      <c r="A256" s="13"/>
    </row>
    <row r="257" spans="1:1" ht="14.25" customHeight="1" x14ac:dyDescent="0.35">
      <c r="A257" s="13"/>
    </row>
    <row r="258" spans="1:1" ht="14.25" customHeight="1" x14ac:dyDescent="0.35">
      <c r="A258" s="13"/>
    </row>
    <row r="259" spans="1:1" ht="14.25" customHeight="1" x14ac:dyDescent="0.35">
      <c r="A259" s="13"/>
    </row>
    <row r="260" spans="1:1" ht="14.25" customHeight="1" x14ac:dyDescent="0.35">
      <c r="A260" s="13"/>
    </row>
    <row r="261" spans="1:1" ht="14.25" customHeight="1" x14ac:dyDescent="0.35">
      <c r="A261" s="13"/>
    </row>
    <row r="262" spans="1:1" ht="14.25" customHeight="1" x14ac:dyDescent="0.35">
      <c r="A262" s="13"/>
    </row>
    <row r="263" spans="1:1" ht="14.25" customHeight="1" x14ac:dyDescent="0.35">
      <c r="A263" s="13"/>
    </row>
    <row r="264" spans="1:1" ht="14.25" customHeight="1" x14ac:dyDescent="0.35">
      <c r="A264" s="13"/>
    </row>
    <row r="265" spans="1:1" ht="14.25" customHeight="1" x14ac:dyDescent="0.35">
      <c r="A265" s="13"/>
    </row>
    <row r="266" spans="1:1" ht="14.25" customHeight="1" x14ac:dyDescent="0.35">
      <c r="A266" s="13"/>
    </row>
    <row r="267" spans="1:1" ht="14.25" customHeight="1" x14ac:dyDescent="0.35">
      <c r="A267" s="13"/>
    </row>
    <row r="268" spans="1:1" ht="14.25" customHeight="1" x14ac:dyDescent="0.35">
      <c r="A268" s="13"/>
    </row>
    <row r="269" spans="1:1" ht="14.25" customHeight="1" x14ac:dyDescent="0.35">
      <c r="A269" s="13"/>
    </row>
    <row r="270" spans="1:1" ht="14.25" customHeight="1" x14ac:dyDescent="0.35">
      <c r="A270" s="13"/>
    </row>
    <row r="271" spans="1:1" ht="14.25" customHeight="1" x14ac:dyDescent="0.35">
      <c r="A271" s="13"/>
    </row>
    <row r="272" spans="1:1" ht="14.25" customHeight="1" x14ac:dyDescent="0.35">
      <c r="A272" s="13"/>
    </row>
    <row r="273" spans="1:1" ht="14.25" customHeight="1" x14ac:dyDescent="0.35">
      <c r="A273" s="13"/>
    </row>
    <row r="274" spans="1:1" ht="14.25" customHeight="1" x14ac:dyDescent="0.35">
      <c r="A274" s="13"/>
    </row>
    <row r="275" spans="1:1" ht="14.25" customHeight="1" x14ac:dyDescent="0.35">
      <c r="A275" s="13"/>
    </row>
    <row r="276" spans="1:1" ht="14.25" customHeight="1" x14ac:dyDescent="0.35">
      <c r="A276" s="13"/>
    </row>
    <row r="277" spans="1:1" ht="14.25" customHeight="1" x14ac:dyDescent="0.35">
      <c r="A277" s="13"/>
    </row>
    <row r="278" spans="1:1" ht="14.25" customHeight="1" x14ac:dyDescent="0.35">
      <c r="A278" s="13"/>
    </row>
    <row r="279" spans="1:1" ht="14.25" customHeight="1" x14ac:dyDescent="0.35">
      <c r="A279" s="13"/>
    </row>
    <row r="280" spans="1:1" ht="14.25" customHeight="1" x14ac:dyDescent="0.35">
      <c r="A280" s="13"/>
    </row>
    <row r="281" spans="1:1" ht="14.25" customHeight="1" x14ac:dyDescent="0.35">
      <c r="A281" s="13"/>
    </row>
    <row r="282" spans="1:1" ht="14.25" customHeight="1" x14ac:dyDescent="0.35">
      <c r="A282" s="13"/>
    </row>
    <row r="283" spans="1:1" ht="14.25" customHeight="1" x14ac:dyDescent="0.35">
      <c r="A283" s="13"/>
    </row>
    <row r="284" spans="1:1" ht="14.25" customHeight="1" x14ac:dyDescent="0.35">
      <c r="A284" s="13"/>
    </row>
    <row r="285" spans="1:1" ht="14.25" customHeight="1" x14ac:dyDescent="0.35">
      <c r="A285" s="13"/>
    </row>
    <row r="286" spans="1:1" ht="14.25" customHeight="1" x14ac:dyDescent="0.35">
      <c r="A286" s="13"/>
    </row>
    <row r="287" spans="1:1" ht="14.25" customHeight="1" x14ac:dyDescent="0.35">
      <c r="A287" s="13"/>
    </row>
    <row r="288" spans="1:1" ht="14.25" customHeight="1" x14ac:dyDescent="0.35">
      <c r="A288" s="13"/>
    </row>
    <row r="289" spans="1:1" ht="14.25" customHeight="1" x14ac:dyDescent="0.35">
      <c r="A289" s="13"/>
    </row>
    <row r="290" spans="1:1" ht="14.25" customHeight="1" x14ac:dyDescent="0.35">
      <c r="A290" s="13"/>
    </row>
    <row r="291" spans="1:1" ht="14.25" customHeight="1" x14ac:dyDescent="0.35">
      <c r="A291" s="13"/>
    </row>
    <row r="292" spans="1:1" ht="14.25" customHeight="1" x14ac:dyDescent="0.35">
      <c r="A292" s="13"/>
    </row>
    <row r="293" spans="1:1" ht="14.25" customHeight="1" x14ac:dyDescent="0.35">
      <c r="A293" s="13"/>
    </row>
    <row r="294" spans="1:1" ht="14.25" customHeight="1" x14ac:dyDescent="0.35">
      <c r="A294" s="13"/>
    </row>
    <row r="295" spans="1:1" ht="14.25" customHeight="1" x14ac:dyDescent="0.35">
      <c r="A295" s="13"/>
    </row>
    <row r="296" spans="1:1" ht="14.25" customHeight="1" x14ac:dyDescent="0.35">
      <c r="A296" s="13"/>
    </row>
    <row r="297" spans="1:1" ht="14.25" customHeight="1" x14ac:dyDescent="0.35">
      <c r="A297" s="13"/>
    </row>
    <row r="298" spans="1:1" ht="14.25" customHeight="1" x14ac:dyDescent="0.35">
      <c r="A298" s="13"/>
    </row>
    <row r="299" spans="1:1" ht="14.25" customHeight="1" x14ac:dyDescent="0.35">
      <c r="A299" s="13"/>
    </row>
    <row r="300" spans="1:1" ht="14.25" customHeight="1" x14ac:dyDescent="0.35">
      <c r="A300" s="13"/>
    </row>
    <row r="301" spans="1:1" ht="14.25" customHeight="1" x14ac:dyDescent="0.35">
      <c r="A301" s="13"/>
    </row>
    <row r="302" spans="1:1" ht="14.25" customHeight="1" x14ac:dyDescent="0.35">
      <c r="A302" s="13"/>
    </row>
    <row r="303" spans="1:1" ht="14.25" customHeight="1" x14ac:dyDescent="0.35">
      <c r="A303" s="13"/>
    </row>
    <row r="304" spans="1:1" ht="14.25" customHeight="1" x14ac:dyDescent="0.35">
      <c r="A304" s="13"/>
    </row>
    <row r="305" spans="1:1" ht="14.25" customHeight="1" x14ac:dyDescent="0.35">
      <c r="A305" s="13"/>
    </row>
    <row r="306" spans="1:1" ht="14.25" customHeight="1" x14ac:dyDescent="0.35">
      <c r="A306" s="13"/>
    </row>
    <row r="307" spans="1:1" ht="14.25" customHeight="1" x14ac:dyDescent="0.35">
      <c r="A307" s="13"/>
    </row>
    <row r="308" spans="1:1" ht="14.25" customHeight="1" x14ac:dyDescent="0.35">
      <c r="A308" s="13"/>
    </row>
    <row r="309" spans="1:1" ht="14.25" customHeight="1" x14ac:dyDescent="0.35">
      <c r="A309" s="13"/>
    </row>
    <row r="310" spans="1:1" ht="14.25" customHeight="1" x14ac:dyDescent="0.35">
      <c r="A310" s="13"/>
    </row>
    <row r="311" spans="1:1" ht="14.25" customHeight="1" x14ac:dyDescent="0.35">
      <c r="A311" s="13"/>
    </row>
    <row r="312" spans="1:1" ht="14.25" customHeight="1" x14ac:dyDescent="0.35">
      <c r="A312" s="13"/>
    </row>
    <row r="313" spans="1:1" ht="14.25" customHeight="1" x14ac:dyDescent="0.35">
      <c r="A313" s="13"/>
    </row>
    <row r="314" spans="1:1" ht="14.25" customHeight="1" x14ac:dyDescent="0.35">
      <c r="A314" s="13"/>
    </row>
    <row r="315" spans="1:1" ht="14.25" customHeight="1" x14ac:dyDescent="0.35">
      <c r="A315" s="13"/>
    </row>
    <row r="316" spans="1:1" ht="14.25" customHeight="1" x14ac:dyDescent="0.35">
      <c r="A316" s="13"/>
    </row>
    <row r="317" spans="1:1" ht="14.25" customHeight="1" x14ac:dyDescent="0.35">
      <c r="A317" s="13"/>
    </row>
    <row r="318" spans="1:1" ht="14.25" customHeight="1" x14ac:dyDescent="0.35">
      <c r="A318" s="13"/>
    </row>
    <row r="319" spans="1:1" ht="14.25" customHeight="1" x14ac:dyDescent="0.35">
      <c r="A319" s="13"/>
    </row>
    <row r="320" spans="1:1" ht="14.25" customHeight="1" x14ac:dyDescent="0.35">
      <c r="A320" s="13"/>
    </row>
    <row r="321" spans="1:1" ht="14.25" customHeight="1" x14ac:dyDescent="0.35">
      <c r="A321" s="13"/>
    </row>
    <row r="322" spans="1:1" ht="14.25" customHeight="1" x14ac:dyDescent="0.35">
      <c r="A322" s="13"/>
    </row>
    <row r="323" spans="1:1" ht="14.25" customHeight="1" x14ac:dyDescent="0.35">
      <c r="A323" s="13"/>
    </row>
    <row r="324" spans="1:1" ht="14.25" customHeight="1" x14ac:dyDescent="0.35">
      <c r="A324" s="13"/>
    </row>
    <row r="325" spans="1:1" ht="14.25" customHeight="1" x14ac:dyDescent="0.35">
      <c r="A325" s="13"/>
    </row>
    <row r="326" spans="1:1" ht="14.25" customHeight="1" x14ac:dyDescent="0.35">
      <c r="A326" s="13"/>
    </row>
    <row r="327" spans="1:1" ht="14.25" customHeight="1" x14ac:dyDescent="0.35">
      <c r="A327" s="13"/>
    </row>
    <row r="328" spans="1:1" ht="14.25" customHeight="1" x14ac:dyDescent="0.35">
      <c r="A328" s="13"/>
    </row>
    <row r="329" spans="1:1" ht="14.25" customHeight="1" x14ac:dyDescent="0.35">
      <c r="A329" s="13"/>
    </row>
    <row r="330" spans="1:1" ht="14.25" customHeight="1" x14ac:dyDescent="0.35">
      <c r="A330" s="13"/>
    </row>
    <row r="331" spans="1:1" ht="14.25" customHeight="1" x14ac:dyDescent="0.35">
      <c r="A331" s="13"/>
    </row>
    <row r="332" spans="1:1" ht="14.25" customHeight="1" x14ac:dyDescent="0.35">
      <c r="A332" s="13"/>
    </row>
    <row r="333" spans="1:1" ht="14.25" customHeight="1" x14ac:dyDescent="0.35">
      <c r="A333" s="13"/>
    </row>
    <row r="334" spans="1:1" ht="14.25" customHeight="1" x14ac:dyDescent="0.35">
      <c r="A334" s="13"/>
    </row>
    <row r="335" spans="1:1" ht="14.25" customHeight="1" x14ac:dyDescent="0.35">
      <c r="A335" s="13"/>
    </row>
    <row r="336" spans="1:1" ht="14.25" customHeight="1" x14ac:dyDescent="0.35">
      <c r="A336" s="13"/>
    </row>
    <row r="337" spans="1:1" ht="14.25" customHeight="1" x14ac:dyDescent="0.35">
      <c r="A337" s="13"/>
    </row>
    <row r="338" spans="1:1" ht="14.25" customHeight="1" x14ac:dyDescent="0.35">
      <c r="A338" s="13"/>
    </row>
    <row r="339" spans="1:1" ht="14.25" customHeight="1" x14ac:dyDescent="0.35">
      <c r="A339" s="13"/>
    </row>
    <row r="340" spans="1:1" ht="14.25" customHeight="1" x14ac:dyDescent="0.35">
      <c r="A340" s="13"/>
    </row>
    <row r="341" spans="1:1" ht="14.25" customHeight="1" x14ac:dyDescent="0.35">
      <c r="A341" s="13"/>
    </row>
    <row r="342" spans="1:1" ht="14.25" customHeight="1" x14ac:dyDescent="0.35">
      <c r="A342" s="13"/>
    </row>
    <row r="343" spans="1:1" ht="14.25" customHeight="1" x14ac:dyDescent="0.35">
      <c r="A343" s="13"/>
    </row>
    <row r="344" spans="1:1" ht="14.25" customHeight="1" x14ac:dyDescent="0.35">
      <c r="A344" s="13"/>
    </row>
    <row r="345" spans="1:1" ht="14.25" customHeight="1" x14ac:dyDescent="0.35">
      <c r="A345" s="13"/>
    </row>
    <row r="346" spans="1:1" ht="14.25" customHeight="1" x14ac:dyDescent="0.35">
      <c r="A346" s="13"/>
    </row>
    <row r="347" spans="1:1" ht="14.25" customHeight="1" x14ac:dyDescent="0.35">
      <c r="A347" s="13"/>
    </row>
    <row r="348" spans="1:1" ht="14.25" customHeight="1" x14ac:dyDescent="0.35">
      <c r="A348" s="13"/>
    </row>
    <row r="349" spans="1:1" ht="14.25" customHeight="1" x14ac:dyDescent="0.35">
      <c r="A349" s="13"/>
    </row>
    <row r="350" spans="1:1" ht="14.25" customHeight="1" x14ac:dyDescent="0.35">
      <c r="A350" s="13"/>
    </row>
    <row r="351" spans="1:1" ht="14.25" customHeight="1" x14ac:dyDescent="0.35">
      <c r="A351" s="13"/>
    </row>
    <row r="352" spans="1:1" ht="14.25" customHeight="1" x14ac:dyDescent="0.35">
      <c r="A352" s="13"/>
    </row>
    <row r="353" spans="1:1" ht="14.25" customHeight="1" x14ac:dyDescent="0.35">
      <c r="A353" s="13"/>
    </row>
    <row r="354" spans="1:1" ht="14.25" customHeight="1" x14ac:dyDescent="0.35">
      <c r="A354" s="13"/>
    </row>
    <row r="355" spans="1:1" ht="14.25" customHeight="1" x14ac:dyDescent="0.35">
      <c r="A355" s="13"/>
    </row>
    <row r="356" spans="1:1" ht="14.25" customHeight="1" x14ac:dyDescent="0.35">
      <c r="A356" s="13"/>
    </row>
    <row r="357" spans="1:1" ht="14.25" customHeight="1" x14ac:dyDescent="0.35">
      <c r="A357" s="13"/>
    </row>
    <row r="358" spans="1:1" ht="14.25" customHeight="1" x14ac:dyDescent="0.35">
      <c r="A358" s="13"/>
    </row>
    <row r="359" spans="1:1" ht="14.25" customHeight="1" x14ac:dyDescent="0.35">
      <c r="A359" s="13"/>
    </row>
    <row r="360" spans="1:1" ht="14.25" customHeight="1" x14ac:dyDescent="0.35">
      <c r="A360" s="13"/>
    </row>
    <row r="361" spans="1:1" ht="14.25" customHeight="1" x14ac:dyDescent="0.35">
      <c r="A361" s="13"/>
    </row>
    <row r="362" spans="1:1" ht="14.25" customHeight="1" x14ac:dyDescent="0.35">
      <c r="A362" s="13"/>
    </row>
    <row r="363" spans="1:1" ht="14.25" customHeight="1" x14ac:dyDescent="0.35">
      <c r="A363" s="13"/>
    </row>
    <row r="364" spans="1:1" ht="14.25" customHeight="1" x14ac:dyDescent="0.35">
      <c r="A364" s="13"/>
    </row>
    <row r="365" spans="1:1" ht="14.25" customHeight="1" x14ac:dyDescent="0.35">
      <c r="A365" s="13"/>
    </row>
    <row r="366" spans="1:1" ht="14.25" customHeight="1" x14ac:dyDescent="0.35">
      <c r="A366" s="13"/>
    </row>
    <row r="367" spans="1:1" ht="14.25" customHeight="1" x14ac:dyDescent="0.35">
      <c r="A367" s="13"/>
    </row>
    <row r="368" spans="1:1" ht="14.25" customHeight="1" x14ac:dyDescent="0.35">
      <c r="A368" s="13"/>
    </row>
    <row r="369" spans="1:1" ht="14.25" customHeight="1" x14ac:dyDescent="0.35">
      <c r="A369" s="13"/>
    </row>
    <row r="370" spans="1:1" ht="14.25" customHeight="1" x14ac:dyDescent="0.35">
      <c r="A370" s="13"/>
    </row>
    <row r="371" spans="1:1" ht="14.25" customHeight="1" x14ac:dyDescent="0.35">
      <c r="A371" s="13"/>
    </row>
    <row r="372" spans="1:1" ht="14.25" customHeight="1" x14ac:dyDescent="0.35">
      <c r="A372" s="13"/>
    </row>
    <row r="373" spans="1:1" ht="14.25" customHeight="1" x14ac:dyDescent="0.35">
      <c r="A373" s="13"/>
    </row>
    <row r="374" spans="1:1" ht="14.25" customHeight="1" x14ac:dyDescent="0.35">
      <c r="A374" s="13"/>
    </row>
    <row r="375" spans="1:1" ht="14.25" customHeight="1" x14ac:dyDescent="0.35">
      <c r="A375" s="13"/>
    </row>
    <row r="376" spans="1:1" ht="14.25" customHeight="1" x14ac:dyDescent="0.35">
      <c r="A376" s="13"/>
    </row>
    <row r="377" spans="1:1" ht="14.25" customHeight="1" x14ac:dyDescent="0.35">
      <c r="A377" s="13"/>
    </row>
    <row r="378" spans="1:1" ht="14.25" customHeight="1" x14ac:dyDescent="0.35">
      <c r="A378" s="13"/>
    </row>
    <row r="379" spans="1:1" ht="14.25" customHeight="1" x14ac:dyDescent="0.35">
      <c r="A379" s="13"/>
    </row>
    <row r="380" spans="1:1" ht="14.25" customHeight="1" x14ac:dyDescent="0.35">
      <c r="A380" s="13"/>
    </row>
    <row r="381" spans="1:1" ht="14.25" customHeight="1" x14ac:dyDescent="0.35">
      <c r="A381" s="13"/>
    </row>
    <row r="382" spans="1:1" ht="14.25" customHeight="1" x14ac:dyDescent="0.35">
      <c r="A382" s="13"/>
    </row>
    <row r="383" spans="1:1" ht="14.25" customHeight="1" x14ac:dyDescent="0.35">
      <c r="A383" s="13"/>
    </row>
    <row r="384" spans="1:1" ht="14.25" customHeight="1" x14ac:dyDescent="0.35">
      <c r="A384" s="13"/>
    </row>
    <row r="385" spans="1:1" ht="14.25" customHeight="1" x14ac:dyDescent="0.35">
      <c r="A385" s="13"/>
    </row>
    <row r="386" spans="1:1" ht="14.25" customHeight="1" x14ac:dyDescent="0.35">
      <c r="A386" s="13"/>
    </row>
    <row r="387" spans="1:1" ht="14.25" customHeight="1" x14ac:dyDescent="0.35">
      <c r="A387" s="13"/>
    </row>
    <row r="388" spans="1:1" ht="14.25" customHeight="1" x14ac:dyDescent="0.35">
      <c r="A388" s="13"/>
    </row>
    <row r="389" spans="1:1" ht="14.25" customHeight="1" x14ac:dyDescent="0.35">
      <c r="A389" s="13"/>
    </row>
    <row r="390" spans="1:1" ht="14.25" customHeight="1" x14ac:dyDescent="0.35">
      <c r="A390" s="13"/>
    </row>
    <row r="391" spans="1:1" ht="14.25" customHeight="1" x14ac:dyDescent="0.35">
      <c r="A391" s="13"/>
    </row>
    <row r="392" spans="1:1" ht="14.25" customHeight="1" x14ac:dyDescent="0.35">
      <c r="A392" s="13"/>
    </row>
    <row r="393" spans="1:1" ht="14.25" customHeight="1" x14ac:dyDescent="0.35">
      <c r="A393" s="13"/>
    </row>
    <row r="394" spans="1:1" ht="14.25" customHeight="1" x14ac:dyDescent="0.35">
      <c r="A394" s="13"/>
    </row>
    <row r="395" spans="1:1" ht="14.25" customHeight="1" x14ac:dyDescent="0.35">
      <c r="A395" s="13"/>
    </row>
    <row r="396" spans="1:1" ht="14.25" customHeight="1" x14ac:dyDescent="0.35">
      <c r="A396" s="13"/>
    </row>
    <row r="397" spans="1:1" ht="14.25" customHeight="1" x14ac:dyDescent="0.35">
      <c r="A397" s="13"/>
    </row>
    <row r="398" spans="1:1" ht="14.25" customHeight="1" x14ac:dyDescent="0.35">
      <c r="A398" s="13"/>
    </row>
    <row r="399" spans="1:1" ht="14.25" customHeight="1" x14ac:dyDescent="0.35">
      <c r="A399" s="13"/>
    </row>
    <row r="400" spans="1:1" ht="14.25" customHeight="1" x14ac:dyDescent="0.35">
      <c r="A400" s="13"/>
    </row>
    <row r="401" spans="1:1" ht="14.25" customHeight="1" x14ac:dyDescent="0.35">
      <c r="A401" s="13"/>
    </row>
    <row r="402" spans="1:1" ht="14.25" customHeight="1" x14ac:dyDescent="0.35">
      <c r="A402" s="13"/>
    </row>
    <row r="403" spans="1:1" ht="14.25" customHeight="1" x14ac:dyDescent="0.35">
      <c r="A403" s="13"/>
    </row>
    <row r="404" spans="1:1" ht="14.25" customHeight="1" x14ac:dyDescent="0.35">
      <c r="A404" s="13"/>
    </row>
    <row r="405" spans="1:1" ht="14.25" customHeight="1" x14ac:dyDescent="0.35">
      <c r="A405" s="13"/>
    </row>
    <row r="406" spans="1:1" ht="14.25" customHeight="1" x14ac:dyDescent="0.35">
      <c r="A406" s="13"/>
    </row>
    <row r="407" spans="1:1" ht="14.25" customHeight="1" x14ac:dyDescent="0.35">
      <c r="A407" s="13"/>
    </row>
    <row r="408" spans="1:1" ht="14.25" customHeight="1" x14ac:dyDescent="0.35">
      <c r="A408" s="13"/>
    </row>
    <row r="409" spans="1:1" ht="14.25" customHeight="1" x14ac:dyDescent="0.35">
      <c r="A409" s="13"/>
    </row>
    <row r="410" spans="1:1" ht="14.25" customHeight="1" x14ac:dyDescent="0.35">
      <c r="A410" s="13"/>
    </row>
    <row r="411" spans="1:1" ht="14.25" customHeight="1" x14ac:dyDescent="0.35">
      <c r="A411" s="13"/>
    </row>
    <row r="412" spans="1:1" ht="14.25" customHeight="1" x14ac:dyDescent="0.35">
      <c r="A412" s="13"/>
    </row>
    <row r="413" spans="1:1" ht="14.25" customHeight="1" x14ac:dyDescent="0.35">
      <c r="A413" s="13"/>
    </row>
    <row r="414" spans="1:1" ht="14.25" customHeight="1" x14ac:dyDescent="0.35">
      <c r="A414" s="13"/>
    </row>
    <row r="415" spans="1:1" ht="14.25" customHeight="1" x14ac:dyDescent="0.35">
      <c r="A415" s="13"/>
    </row>
    <row r="416" spans="1:1" ht="14.25" customHeight="1" x14ac:dyDescent="0.35">
      <c r="A416" s="13"/>
    </row>
    <row r="417" spans="1:1" ht="14.25" customHeight="1" x14ac:dyDescent="0.35">
      <c r="A417" s="13"/>
    </row>
    <row r="418" spans="1:1" ht="14.25" customHeight="1" x14ac:dyDescent="0.35">
      <c r="A418" s="13"/>
    </row>
    <row r="419" spans="1:1" ht="14.25" customHeight="1" x14ac:dyDescent="0.35">
      <c r="A419" s="13"/>
    </row>
    <row r="420" spans="1:1" ht="14.25" customHeight="1" x14ac:dyDescent="0.35">
      <c r="A420" s="13"/>
    </row>
    <row r="421" spans="1:1" ht="14.25" customHeight="1" x14ac:dyDescent="0.35">
      <c r="A421" s="13"/>
    </row>
    <row r="422" spans="1:1" ht="14.25" customHeight="1" x14ac:dyDescent="0.35">
      <c r="A422" s="13"/>
    </row>
    <row r="423" spans="1:1" ht="14.25" customHeight="1" x14ac:dyDescent="0.35">
      <c r="A423" s="13"/>
    </row>
    <row r="424" spans="1:1" ht="14.25" customHeight="1" x14ac:dyDescent="0.35">
      <c r="A424" s="13"/>
    </row>
    <row r="425" spans="1:1" ht="14.25" customHeight="1" x14ac:dyDescent="0.35">
      <c r="A425" s="13"/>
    </row>
    <row r="426" spans="1:1" ht="14.25" customHeight="1" x14ac:dyDescent="0.35">
      <c r="A426" s="13"/>
    </row>
    <row r="427" spans="1:1" ht="14.25" customHeight="1" x14ac:dyDescent="0.35">
      <c r="A427" s="13"/>
    </row>
    <row r="428" spans="1:1" ht="14.25" customHeight="1" x14ac:dyDescent="0.35">
      <c r="A428" s="13"/>
    </row>
    <row r="429" spans="1:1" ht="14.25" customHeight="1" x14ac:dyDescent="0.35">
      <c r="A429" s="13"/>
    </row>
    <row r="430" spans="1:1" ht="14.25" customHeight="1" x14ac:dyDescent="0.35">
      <c r="A430" s="13"/>
    </row>
    <row r="431" spans="1:1" ht="14.25" customHeight="1" x14ac:dyDescent="0.35">
      <c r="A431" s="13"/>
    </row>
    <row r="432" spans="1:1" ht="14.25" customHeight="1" x14ac:dyDescent="0.35">
      <c r="A432" s="13"/>
    </row>
    <row r="433" spans="1:1" ht="14.25" customHeight="1" x14ac:dyDescent="0.35">
      <c r="A433" s="13"/>
    </row>
    <row r="434" spans="1:1" ht="14.25" customHeight="1" x14ac:dyDescent="0.35">
      <c r="A434" s="13"/>
    </row>
    <row r="435" spans="1:1" ht="14.25" customHeight="1" x14ac:dyDescent="0.35">
      <c r="A435" s="13"/>
    </row>
    <row r="436" spans="1:1" ht="14.25" customHeight="1" x14ac:dyDescent="0.35">
      <c r="A436" s="13"/>
    </row>
    <row r="437" spans="1:1" ht="14.25" customHeight="1" x14ac:dyDescent="0.35">
      <c r="A437" s="13"/>
    </row>
    <row r="438" spans="1:1" ht="14.25" customHeight="1" x14ac:dyDescent="0.35">
      <c r="A438" s="13"/>
    </row>
    <row r="439" spans="1:1" ht="14.25" customHeight="1" x14ac:dyDescent="0.35">
      <c r="A439" s="13"/>
    </row>
    <row r="440" spans="1:1" ht="14.25" customHeight="1" x14ac:dyDescent="0.35">
      <c r="A440" s="13"/>
    </row>
    <row r="441" spans="1:1" ht="14.25" customHeight="1" x14ac:dyDescent="0.35">
      <c r="A441" s="13"/>
    </row>
    <row r="442" spans="1:1" ht="14.25" customHeight="1" x14ac:dyDescent="0.35">
      <c r="A442" s="13"/>
    </row>
    <row r="443" spans="1:1" ht="14.25" customHeight="1" x14ac:dyDescent="0.35">
      <c r="A443" s="13"/>
    </row>
    <row r="444" spans="1:1" ht="14.25" customHeight="1" x14ac:dyDescent="0.35">
      <c r="A444" s="13"/>
    </row>
    <row r="445" spans="1:1" ht="14.25" customHeight="1" x14ac:dyDescent="0.35">
      <c r="A445" s="13"/>
    </row>
    <row r="446" spans="1:1" ht="14.25" customHeight="1" x14ac:dyDescent="0.35">
      <c r="A446" s="13"/>
    </row>
    <row r="447" spans="1:1" ht="14.25" customHeight="1" x14ac:dyDescent="0.35">
      <c r="A447" s="13"/>
    </row>
    <row r="448" spans="1:1" ht="14.25" customHeight="1" x14ac:dyDescent="0.35">
      <c r="A448" s="13"/>
    </row>
    <row r="449" spans="1:1" ht="14.25" customHeight="1" x14ac:dyDescent="0.35">
      <c r="A449" s="13"/>
    </row>
    <row r="450" spans="1:1" ht="14.25" customHeight="1" x14ac:dyDescent="0.35">
      <c r="A450" s="13"/>
    </row>
    <row r="451" spans="1:1" ht="14.25" customHeight="1" x14ac:dyDescent="0.35">
      <c r="A451" s="13"/>
    </row>
    <row r="452" spans="1:1" ht="14.25" customHeight="1" x14ac:dyDescent="0.35">
      <c r="A452" s="13"/>
    </row>
    <row r="453" spans="1:1" ht="14.25" customHeight="1" x14ac:dyDescent="0.35">
      <c r="A453" s="13"/>
    </row>
    <row r="454" spans="1:1" ht="14.25" customHeight="1" x14ac:dyDescent="0.35">
      <c r="A454" s="13"/>
    </row>
    <row r="455" spans="1:1" ht="14.25" customHeight="1" x14ac:dyDescent="0.35">
      <c r="A455" s="13"/>
    </row>
    <row r="456" spans="1:1" ht="14.25" customHeight="1" x14ac:dyDescent="0.35">
      <c r="A456" s="13"/>
    </row>
    <row r="457" spans="1:1" ht="14.25" customHeight="1" x14ac:dyDescent="0.35">
      <c r="A457" s="13"/>
    </row>
    <row r="458" spans="1:1" ht="14.25" customHeight="1" x14ac:dyDescent="0.35">
      <c r="A458" s="13"/>
    </row>
    <row r="459" spans="1:1" ht="14.25" customHeight="1" x14ac:dyDescent="0.35">
      <c r="A459" s="13"/>
    </row>
    <row r="460" spans="1:1" ht="14.25" customHeight="1" x14ac:dyDescent="0.35">
      <c r="A460" s="13"/>
    </row>
    <row r="461" spans="1:1" ht="14.25" customHeight="1" x14ac:dyDescent="0.35">
      <c r="A461" s="13"/>
    </row>
    <row r="462" spans="1:1" ht="14.25" customHeight="1" x14ac:dyDescent="0.35">
      <c r="A462" s="13"/>
    </row>
    <row r="463" spans="1:1" ht="14.25" customHeight="1" x14ac:dyDescent="0.35">
      <c r="A463" s="13"/>
    </row>
    <row r="464" spans="1:1" ht="14.25" customHeight="1" x14ac:dyDescent="0.35">
      <c r="A464" s="13"/>
    </row>
    <row r="465" spans="1:1" ht="14.25" customHeight="1" x14ac:dyDescent="0.35">
      <c r="A465" s="13"/>
    </row>
    <row r="466" spans="1:1" ht="14.25" customHeight="1" x14ac:dyDescent="0.35">
      <c r="A466" s="13"/>
    </row>
    <row r="467" spans="1:1" ht="14.25" customHeight="1" x14ac:dyDescent="0.35">
      <c r="A467" s="13"/>
    </row>
    <row r="468" spans="1:1" ht="14.25" customHeight="1" x14ac:dyDescent="0.35">
      <c r="A468" s="13"/>
    </row>
    <row r="469" spans="1:1" ht="14.25" customHeight="1" x14ac:dyDescent="0.35">
      <c r="A469" s="13"/>
    </row>
    <row r="470" spans="1:1" ht="14.25" customHeight="1" x14ac:dyDescent="0.35">
      <c r="A470" s="13"/>
    </row>
    <row r="471" spans="1:1" ht="14.25" customHeight="1" x14ac:dyDescent="0.35">
      <c r="A471" s="13"/>
    </row>
    <row r="472" spans="1:1" ht="14.25" customHeight="1" x14ac:dyDescent="0.35">
      <c r="A472" s="13"/>
    </row>
    <row r="473" spans="1:1" ht="14.25" customHeight="1" x14ac:dyDescent="0.35">
      <c r="A473" s="13"/>
    </row>
    <row r="474" spans="1:1" ht="14.25" customHeight="1" x14ac:dyDescent="0.35">
      <c r="A474" s="13"/>
    </row>
    <row r="475" spans="1:1" ht="14.25" customHeight="1" x14ac:dyDescent="0.35">
      <c r="A475" s="13"/>
    </row>
    <row r="476" spans="1:1" ht="14.25" customHeight="1" x14ac:dyDescent="0.35">
      <c r="A476" s="13"/>
    </row>
    <row r="477" spans="1:1" ht="14.25" customHeight="1" x14ac:dyDescent="0.35">
      <c r="A477" s="13"/>
    </row>
    <row r="478" spans="1:1" ht="14.25" customHeight="1" x14ac:dyDescent="0.35">
      <c r="A478" s="13"/>
    </row>
    <row r="479" spans="1:1" ht="14.25" customHeight="1" x14ac:dyDescent="0.35">
      <c r="A479" s="13"/>
    </row>
    <row r="480" spans="1:1" ht="14.25" customHeight="1" x14ac:dyDescent="0.35">
      <c r="A480" s="13"/>
    </row>
    <row r="481" spans="1:1" ht="14.25" customHeight="1" x14ac:dyDescent="0.35">
      <c r="A481" s="13"/>
    </row>
    <row r="482" spans="1:1" ht="14.25" customHeight="1" x14ac:dyDescent="0.35">
      <c r="A482" s="13"/>
    </row>
    <row r="483" spans="1:1" ht="14.25" customHeight="1" x14ac:dyDescent="0.35">
      <c r="A483" s="13"/>
    </row>
    <row r="484" spans="1:1" ht="14.25" customHeight="1" x14ac:dyDescent="0.35">
      <c r="A484" s="13"/>
    </row>
    <row r="485" spans="1:1" ht="14.25" customHeight="1" x14ac:dyDescent="0.35">
      <c r="A485" s="13"/>
    </row>
    <row r="486" spans="1:1" ht="14.25" customHeight="1" x14ac:dyDescent="0.35">
      <c r="A486" s="13"/>
    </row>
    <row r="487" spans="1:1" ht="14.25" customHeight="1" x14ac:dyDescent="0.35">
      <c r="A487" s="13"/>
    </row>
    <row r="488" spans="1:1" ht="14.25" customHeight="1" x14ac:dyDescent="0.35">
      <c r="A488" s="13"/>
    </row>
    <row r="489" spans="1:1" ht="14.25" customHeight="1" x14ac:dyDescent="0.35">
      <c r="A489" s="13"/>
    </row>
    <row r="490" spans="1:1" ht="14.25" customHeight="1" x14ac:dyDescent="0.35">
      <c r="A490" s="13"/>
    </row>
    <row r="491" spans="1:1" ht="14.25" customHeight="1" x14ac:dyDescent="0.35">
      <c r="A491" s="13"/>
    </row>
    <row r="492" spans="1:1" ht="14.25" customHeight="1" x14ac:dyDescent="0.35">
      <c r="A492" s="13"/>
    </row>
    <row r="493" spans="1:1" ht="14.25" customHeight="1" x14ac:dyDescent="0.35">
      <c r="A493" s="13"/>
    </row>
    <row r="494" spans="1:1" ht="14.25" customHeight="1" x14ac:dyDescent="0.35">
      <c r="A494" s="13"/>
    </row>
    <row r="495" spans="1:1" ht="14.25" customHeight="1" x14ac:dyDescent="0.35">
      <c r="A495" s="13"/>
    </row>
    <row r="496" spans="1:1" ht="14.25" customHeight="1" x14ac:dyDescent="0.35">
      <c r="A496" s="13"/>
    </row>
    <row r="497" spans="1:1" ht="14.25" customHeight="1" x14ac:dyDescent="0.35">
      <c r="A497" s="13"/>
    </row>
    <row r="498" spans="1:1" ht="14.25" customHeight="1" x14ac:dyDescent="0.35">
      <c r="A498" s="13"/>
    </row>
    <row r="499" spans="1:1" ht="14.25" customHeight="1" x14ac:dyDescent="0.35">
      <c r="A499" s="13"/>
    </row>
    <row r="500" spans="1:1" ht="14.25" customHeight="1" x14ac:dyDescent="0.35">
      <c r="A500" s="13"/>
    </row>
    <row r="501" spans="1:1" ht="14.25" customHeight="1" x14ac:dyDescent="0.35">
      <c r="A501" s="13"/>
    </row>
    <row r="502" spans="1:1" ht="14.25" customHeight="1" x14ac:dyDescent="0.35">
      <c r="A502" s="13"/>
    </row>
    <row r="503" spans="1:1" ht="14.25" customHeight="1" x14ac:dyDescent="0.35">
      <c r="A503" s="13"/>
    </row>
    <row r="504" spans="1:1" ht="14.25" customHeight="1" x14ac:dyDescent="0.35">
      <c r="A504" s="13"/>
    </row>
    <row r="505" spans="1:1" ht="14.25" customHeight="1" x14ac:dyDescent="0.35">
      <c r="A505" s="13"/>
    </row>
    <row r="506" spans="1:1" ht="14.25" customHeight="1" x14ac:dyDescent="0.35">
      <c r="A506" s="13"/>
    </row>
    <row r="507" spans="1:1" ht="14.25" customHeight="1" x14ac:dyDescent="0.35">
      <c r="A507" s="13"/>
    </row>
    <row r="508" spans="1:1" ht="14.25" customHeight="1" x14ac:dyDescent="0.35">
      <c r="A508" s="13"/>
    </row>
    <row r="509" spans="1:1" ht="14.25" customHeight="1" x14ac:dyDescent="0.35">
      <c r="A509" s="13"/>
    </row>
    <row r="510" spans="1:1" ht="14.25" customHeight="1" x14ac:dyDescent="0.35">
      <c r="A510" s="13"/>
    </row>
    <row r="511" spans="1:1" ht="14.25" customHeight="1" x14ac:dyDescent="0.35">
      <c r="A511" s="13"/>
    </row>
    <row r="512" spans="1:1" ht="14.25" customHeight="1" x14ac:dyDescent="0.35">
      <c r="A512" s="13"/>
    </row>
    <row r="513" spans="1:1" ht="14.25" customHeight="1" x14ac:dyDescent="0.35">
      <c r="A513" s="13"/>
    </row>
    <row r="514" spans="1:1" ht="14.25" customHeight="1" x14ac:dyDescent="0.35">
      <c r="A514" s="13"/>
    </row>
    <row r="515" spans="1:1" ht="14.25" customHeight="1" x14ac:dyDescent="0.35">
      <c r="A515" s="13"/>
    </row>
    <row r="516" spans="1:1" ht="14.25" customHeight="1" x14ac:dyDescent="0.35">
      <c r="A516" s="13"/>
    </row>
    <row r="517" spans="1:1" ht="14.25" customHeight="1" x14ac:dyDescent="0.35">
      <c r="A517" s="13"/>
    </row>
    <row r="518" spans="1:1" ht="14.25" customHeight="1" x14ac:dyDescent="0.35">
      <c r="A518" s="13"/>
    </row>
    <row r="519" spans="1:1" ht="14.25" customHeight="1" x14ac:dyDescent="0.35">
      <c r="A519" s="13"/>
    </row>
    <row r="520" spans="1:1" ht="14.25" customHeight="1" x14ac:dyDescent="0.35">
      <c r="A520" s="13"/>
    </row>
    <row r="521" spans="1:1" ht="14.25" customHeight="1" x14ac:dyDescent="0.35">
      <c r="A521" s="13"/>
    </row>
    <row r="522" spans="1:1" ht="14.25" customHeight="1" x14ac:dyDescent="0.35">
      <c r="A522" s="13"/>
    </row>
    <row r="523" spans="1:1" ht="14.25" customHeight="1" x14ac:dyDescent="0.35">
      <c r="A523" s="13"/>
    </row>
    <row r="524" spans="1:1" ht="14.25" customHeight="1" x14ac:dyDescent="0.35">
      <c r="A524" s="13"/>
    </row>
    <row r="525" spans="1:1" ht="14.25" customHeight="1" x14ac:dyDescent="0.35">
      <c r="A525" s="13"/>
    </row>
    <row r="526" spans="1:1" ht="14.25" customHeight="1" x14ac:dyDescent="0.35">
      <c r="A526" s="13"/>
    </row>
    <row r="527" spans="1:1" ht="14.25" customHeight="1" x14ac:dyDescent="0.35">
      <c r="A527" s="13"/>
    </row>
    <row r="528" spans="1:1" ht="14.25" customHeight="1" x14ac:dyDescent="0.35">
      <c r="A528" s="13"/>
    </row>
    <row r="529" spans="1:1" ht="14.25" customHeight="1" x14ac:dyDescent="0.35">
      <c r="A529" s="13"/>
    </row>
    <row r="530" spans="1:1" ht="14.25" customHeight="1" x14ac:dyDescent="0.35">
      <c r="A530" s="13"/>
    </row>
    <row r="531" spans="1:1" ht="14.25" customHeight="1" x14ac:dyDescent="0.35">
      <c r="A531" s="13"/>
    </row>
    <row r="532" spans="1:1" ht="14.25" customHeight="1" x14ac:dyDescent="0.35">
      <c r="A532" s="13"/>
    </row>
    <row r="533" spans="1:1" ht="14.25" customHeight="1" x14ac:dyDescent="0.35">
      <c r="A533" s="13"/>
    </row>
    <row r="534" spans="1:1" ht="14.25" customHeight="1" x14ac:dyDescent="0.35">
      <c r="A534" s="13"/>
    </row>
    <row r="535" spans="1:1" ht="14.25" customHeight="1" x14ac:dyDescent="0.35">
      <c r="A535" s="13"/>
    </row>
    <row r="536" spans="1:1" ht="14.25" customHeight="1" x14ac:dyDescent="0.35">
      <c r="A536" s="13"/>
    </row>
    <row r="537" spans="1:1" ht="14.25" customHeight="1" x14ac:dyDescent="0.35">
      <c r="A537" s="13"/>
    </row>
    <row r="538" spans="1:1" ht="14.25" customHeight="1" x14ac:dyDescent="0.35">
      <c r="A538" s="13"/>
    </row>
    <row r="539" spans="1:1" ht="14.25" customHeight="1" x14ac:dyDescent="0.35">
      <c r="A539" s="13"/>
    </row>
    <row r="540" spans="1:1" ht="14.25" customHeight="1" x14ac:dyDescent="0.35">
      <c r="A540" s="13"/>
    </row>
    <row r="541" spans="1:1" ht="14.25" customHeight="1" x14ac:dyDescent="0.35">
      <c r="A541" s="13"/>
    </row>
    <row r="542" spans="1:1" ht="14.25" customHeight="1" x14ac:dyDescent="0.35">
      <c r="A542" s="13"/>
    </row>
    <row r="543" spans="1:1" ht="14.25" customHeight="1" x14ac:dyDescent="0.35">
      <c r="A543" s="13"/>
    </row>
    <row r="544" spans="1:1" ht="14.25" customHeight="1" x14ac:dyDescent="0.35">
      <c r="A544" s="13"/>
    </row>
    <row r="545" spans="1:1" ht="14.25" customHeight="1" x14ac:dyDescent="0.35">
      <c r="A545" s="13"/>
    </row>
    <row r="546" spans="1:1" ht="14.25" customHeight="1" x14ac:dyDescent="0.35">
      <c r="A546" s="13"/>
    </row>
    <row r="547" spans="1:1" ht="14.25" customHeight="1" x14ac:dyDescent="0.35">
      <c r="A547" s="13"/>
    </row>
    <row r="548" spans="1:1" ht="14.25" customHeight="1" x14ac:dyDescent="0.35">
      <c r="A548" s="13"/>
    </row>
    <row r="549" spans="1:1" ht="14.25" customHeight="1" x14ac:dyDescent="0.35">
      <c r="A549" s="13"/>
    </row>
    <row r="550" spans="1:1" ht="14.25" customHeight="1" x14ac:dyDescent="0.35">
      <c r="A550" s="13"/>
    </row>
    <row r="551" spans="1:1" ht="14.25" customHeight="1" x14ac:dyDescent="0.35">
      <c r="A551" s="13"/>
    </row>
    <row r="552" spans="1:1" ht="14.25" customHeight="1" x14ac:dyDescent="0.35">
      <c r="A552" s="13"/>
    </row>
    <row r="553" spans="1:1" ht="14.25" customHeight="1" x14ac:dyDescent="0.35">
      <c r="A553" s="13"/>
    </row>
    <row r="554" spans="1:1" ht="14.25" customHeight="1" x14ac:dyDescent="0.35">
      <c r="A554" s="13"/>
    </row>
    <row r="555" spans="1:1" ht="14.25" customHeight="1" x14ac:dyDescent="0.35">
      <c r="A555" s="13"/>
    </row>
    <row r="556" spans="1:1" ht="14.25" customHeight="1" x14ac:dyDescent="0.35">
      <c r="A556" s="13"/>
    </row>
    <row r="557" spans="1:1" ht="14.25" customHeight="1" x14ac:dyDescent="0.35">
      <c r="A557" s="13"/>
    </row>
    <row r="558" spans="1:1" ht="14.25" customHeight="1" x14ac:dyDescent="0.35">
      <c r="A558" s="13"/>
    </row>
    <row r="559" spans="1:1" ht="14.25" customHeight="1" x14ac:dyDescent="0.35">
      <c r="A559" s="13"/>
    </row>
    <row r="560" spans="1:1" ht="14.25" customHeight="1" x14ac:dyDescent="0.35">
      <c r="A560" s="13"/>
    </row>
    <row r="561" spans="1:1" ht="14.25" customHeight="1" x14ac:dyDescent="0.35">
      <c r="A561" s="13"/>
    </row>
    <row r="562" spans="1:1" ht="14.25" customHeight="1" x14ac:dyDescent="0.35">
      <c r="A562" s="13"/>
    </row>
    <row r="563" spans="1:1" ht="14.25" customHeight="1" x14ac:dyDescent="0.35">
      <c r="A563" s="13"/>
    </row>
    <row r="564" spans="1:1" ht="14.25" customHeight="1" x14ac:dyDescent="0.35">
      <c r="A564" s="13"/>
    </row>
    <row r="565" spans="1:1" ht="14.25" customHeight="1" x14ac:dyDescent="0.35">
      <c r="A565" s="13"/>
    </row>
    <row r="566" spans="1:1" ht="14.25" customHeight="1" x14ac:dyDescent="0.35">
      <c r="A566" s="13"/>
    </row>
    <row r="567" spans="1:1" ht="14.25" customHeight="1" x14ac:dyDescent="0.35">
      <c r="A567" s="13"/>
    </row>
    <row r="568" spans="1:1" ht="14.25" customHeight="1" x14ac:dyDescent="0.35">
      <c r="A568" s="13"/>
    </row>
    <row r="569" spans="1:1" ht="14.25" customHeight="1" x14ac:dyDescent="0.35">
      <c r="A569" s="13"/>
    </row>
    <row r="570" spans="1:1" ht="14.25" customHeight="1" x14ac:dyDescent="0.35">
      <c r="A570" s="13"/>
    </row>
    <row r="571" spans="1:1" ht="14.25" customHeight="1" x14ac:dyDescent="0.35">
      <c r="A571" s="13"/>
    </row>
    <row r="572" spans="1:1" ht="14.25" customHeight="1" x14ac:dyDescent="0.35">
      <c r="A572" s="13"/>
    </row>
    <row r="573" spans="1:1" ht="14.25" customHeight="1" x14ac:dyDescent="0.35">
      <c r="A573" s="13"/>
    </row>
    <row r="574" spans="1:1" ht="14.25" customHeight="1" x14ac:dyDescent="0.35">
      <c r="A574" s="13"/>
    </row>
    <row r="575" spans="1:1" ht="14.25" customHeight="1" x14ac:dyDescent="0.35">
      <c r="A575" s="13"/>
    </row>
    <row r="576" spans="1:1" ht="14.25" customHeight="1" x14ac:dyDescent="0.35">
      <c r="A576" s="13"/>
    </row>
    <row r="577" spans="1:1" ht="14.25" customHeight="1" x14ac:dyDescent="0.35">
      <c r="A577" s="13"/>
    </row>
    <row r="578" spans="1:1" ht="14.25" customHeight="1" x14ac:dyDescent="0.35">
      <c r="A578" s="13"/>
    </row>
    <row r="579" spans="1:1" ht="14.25" customHeight="1" x14ac:dyDescent="0.35">
      <c r="A579" s="13"/>
    </row>
    <row r="580" spans="1:1" ht="14.25" customHeight="1" x14ac:dyDescent="0.35">
      <c r="A580" s="13"/>
    </row>
    <row r="581" spans="1:1" ht="14.25" customHeight="1" x14ac:dyDescent="0.35">
      <c r="A581" s="13"/>
    </row>
    <row r="582" spans="1:1" ht="14.25" customHeight="1" x14ac:dyDescent="0.35">
      <c r="A582" s="13"/>
    </row>
    <row r="583" spans="1:1" ht="14.25" customHeight="1" x14ac:dyDescent="0.35">
      <c r="A583" s="13"/>
    </row>
    <row r="584" spans="1:1" ht="14.25" customHeight="1" x14ac:dyDescent="0.35">
      <c r="A584" s="13"/>
    </row>
    <row r="585" spans="1:1" ht="14.25" customHeight="1" x14ac:dyDescent="0.35">
      <c r="A585" s="13"/>
    </row>
    <row r="586" spans="1:1" ht="14.25" customHeight="1" x14ac:dyDescent="0.35">
      <c r="A586" s="13"/>
    </row>
    <row r="587" spans="1:1" ht="14.25" customHeight="1" x14ac:dyDescent="0.35">
      <c r="A587" s="13"/>
    </row>
    <row r="588" spans="1:1" ht="14.25" customHeight="1" x14ac:dyDescent="0.35">
      <c r="A588" s="13"/>
    </row>
    <row r="589" spans="1:1" ht="14.25" customHeight="1" x14ac:dyDescent="0.35">
      <c r="A589" s="13"/>
    </row>
    <row r="590" spans="1:1" ht="14.25" customHeight="1" x14ac:dyDescent="0.35">
      <c r="A590" s="13"/>
    </row>
    <row r="591" spans="1:1" ht="14.25" customHeight="1" x14ac:dyDescent="0.35">
      <c r="A591" s="13"/>
    </row>
    <row r="592" spans="1:1" ht="14.25" customHeight="1" x14ac:dyDescent="0.35">
      <c r="A592" s="13"/>
    </row>
    <row r="593" spans="1:1" ht="14.25" customHeight="1" x14ac:dyDescent="0.35">
      <c r="A593" s="13"/>
    </row>
    <row r="594" spans="1:1" ht="14.25" customHeight="1" x14ac:dyDescent="0.35">
      <c r="A594" s="13"/>
    </row>
    <row r="595" spans="1:1" ht="14.25" customHeight="1" x14ac:dyDescent="0.35">
      <c r="A595" s="13"/>
    </row>
    <row r="596" spans="1:1" ht="14.25" customHeight="1" x14ac:dyDescent="0.35">
      <c r="A596" s="13"/>
    </row>
    <row r="597" spans="1:1" ht="14.25" customHeight="1" x14ac:dyDescent="0.35">
      <c r="A597" s="13"/>
    </row>
    <row r="598" spans="1:1" ht="14.25" customHeight="1" x14ac:dyDescent="0.35">
      <c r="A598" s="13"/>
    </row>
    <row r="599" spans="1:1" ht="14.25" customHeight="1" x14ac:dyDescent="0.35">
      <c r="A599" s="13"/>
    </row>
    <row r="600" spans="1:1" ht="14.25" customHeight="1" x14ac:dyDescent="0.35">
      <c r="A600" s="13"/>
    </row>
    <row r="601" spans="1:1" ht="14.25" customHeight="1" x14ac:dyDescent="0.35">
      <c r="A601" s="13"/>
    </row>
    <row r="602" spans="1:1" ht="14.25" customHeight="1" x14ac:dyDescent="0.35">
      <c r="A602" s="13"/>
    </row>
    <row r="603" spans="1:1" ht="14.25" customHeight="1" x14ac:dyDescent="0.35">
      <c r="A603" s="13"/>
    </row>
    <row r="604" spans="1:1" ht="14.25" customHeight="1" x14ac:dyDescent="0.35">
      <c r="A604" s="13"/>
    </row>
    <row r="605" spans="1:1" ht="14.25" customHeight="1" x14ac:dyDescent="0.35">
      <c r="A605" s="13"/>
    </row>
    <row r="606" spans="1:1" ht="14.25" customHeight="1" x14ac:dyDescent="0.35">
      <c r="A606" s="13"/>
    </row>
    <row r="607" spans="1:1" ht="14.25" customHeight="1" x14ac:dyDescent="0.35">
      <c r="A607" s="13"/>
    </row>
    <row r="608" spans="1:1" ht="14.25" customHeight="1" x14ac:dyDescent="0.35">
      <c r="A608" s="13"/>
    </row>
    <row r="609" spans="1:1" ht="14.25" customHeight="1" x14ac:dyDescent="0.35">
      <c r="A609" s="13"/>
    </row>
    <row r="610" spans="1:1" ht="14.25" customHeight="1" x14ac:dyDescent="0.35">
      <c r="A610" s="13"/>
    </row>
    <row r="611" spans="1:1" ht="14.25" customHeight="1" x14ac:dyDescent="0.35">
      <c r="A611" s="13"/>
    </row>
    <row r="612" spans="1:1" ht="14.25" customHeight="1" x14ac:dyDescent="0.35">
      <c r="A612" s="13"/>
    </row>
    <row r="613" spans="1:1" ht="14.25" customHeight="1" x14ac:dyDescent="0.35">
      <c r="A613" s="13"/>
    </row>
    <row r="614" spans="1:1" ht="14.25" customHeight="1" x14ac:dyDescent="0.35">
      <c r="A614" s="13"/>
    </row>
    <row r="615" spans="1:1" ht="14.25" customHeight="1" x14ac:dyDescent="0.35">
      <c r="A615" s="13"/>
    </row>
    <row r="616" spans="1:1" ht="14.25" customHeight="1" x14ac:dyDescent="0.35">
      <c r="A616" s="13"/>
    </row>
    <row r="617" spans="1:1" ht="14.25" customHeight="1" x14ac:dyDescent="0.35">
      <c r="A617" s="13"/>
    </row>
    <row r="618" spans="1:1" ht="14.25" customHeight="1" x14ac:dyDescent="0.35">
      <c r="A618" s="13"/>
    </row>
    <row r="619" spans="1:1" ht="14.25" customHeight="1" x14ac:dyDescent="0.35">
      <c r="A619" s="13"/>
    </row>
    <row r="620" spans="1:1" ht="14.25" customHeight="1" x14ac:dyDescent="0.35">
      <c r="A620" s="13"/>
    </row>
    <row r="621" spans="1:1" ht="14.25" customHeight="1" x14ac:dyDescent="0.35">
      <c r="A621" s="13"/>
    </row>
    <row r="622" spans="1:1" ht="14.25" customHeight="1" x14ac:dyDescent="0.35">
      <c r="A622" s="13"/>
    </row>
    <row r="623" spans="1:1" ht="14.25" customHeight="1" x14ac:dyDescent="0.35">
      <c r="A623" s="13"/>
    </row>
    <row r="624" spans="1:1" ht="14.25" customHeight="1" x14ac:dyDescent="0.35">
      <c r="A624" s="13"/>
    </row>
    <row r="625" spans="1:1" ht="14.25" customHeight="1" x14ac:dyDescent="0.35">
      <c r="A625" s="13"/>
    </row>
    <row r="626" spans="1:1" ht="14.25" customHeight="1" x14ac:dyDescent="0.35">
      <c r="A626" s="13"/>
    </row>
    <row r="627" spans="1:1" ht="14.25" customHeight="1" x14ac:dyDescent="0.35">
      <c r="A627" s="13"/>
    </row>
    <row r="628" spans="1:1" ht="14.25" customHeight="1" x14ac:dyDescent="0.35">
      <c r="A628" s="13"/>
    </row>
    <row r="629" spans="1:1" ht="14.25" customHeight="1" x14ac:dyDescent="0.35">
      <c r="A629" s="13"/>
    </row>
    <row r="630" spans="1:1" ht="14.25" customHeight="1" x14ac:dyDescent="0.35">
      <c r="A630" s="13"/>
    </row>
    <row r="631" spans="1:1" ht="14.25" customHeight="1" x14ac:dyDescent="0.35">
      <c r="A631" s="13"/>
    </row>
    <row r="632" spans="1:1" ht="14.25" customHeight="1" x14ac:dyDescent="0.35">
      <c r="A632" s="13"/>
    </row>
    <row r="633" spans="1:1" ht="14.25" customHeight="1" x14ac:dyDescent="0.35">
      <c r="A633" s="13"/>
    </row>
    <row r="634" spans="1:1" ht="14.25" customHeight="1" x14ac:dyDescent="0.35">
      <c r="A634" s="13"/>
    </row>
    <row r="635" spans="1:1" ht="14.25" customHeight="1" x14ac:dyDescent="0.35">
      <c r="A635" s="13"/>
    </row>
    <row r="636" spans="1:1" ht="14.25" customHeight="1" x14ac:dyDescent="0.35">
      <c r="A636" s="13"/>
    </row>
    <row r="637" spans="1:1" ht="14.25" customHeight="1" x14ac:dyDescent="0.35">
      <c r="A637" s="13"/>
    </row>
    <row r="638" spans="1:1" ht="14.25" customHeight="1" x14ac:dyDescent="0.35">
      <c r="A638" s="13"/>
    </row>
    <row r="639" spans="1:1" ht="14.25" customHeight="1" x14ac:dyDescent="0.35">
      <c r="A639" s="13"/>
    </row>
    <row r="640" spans="1:1" ht="14.25" customHeight="1" x14ac:dyDescent="0.35">
      <c r="A640" s="13"/>
    </row>
    <row r="641" spans="1:1" ht="14.25" customHeight="1" x14ac:dyDescent="0.35">
      <c r="A641" s="13"/>
    </row>
    <row r="642" spans="1:1" ht="14.25" customHeight="1" x14ac:dyDescent="0.35">
      <c r="A642" s="13"/>
    </row>
    <row r="643" spans="1:1" ht="14.25" customHeight="1" x14ac:dyDescent="0.35">
      <c r="A643" s="13"/>
    </row>
    <row r="644" spans="1:1" ht="14.25" customHeight="1" x14ac:dyDescent="0.35">
      <c r="A644" s="13"/>
    </row>
    <row r="645" spans="1:1" ht="14.25" customHeight="1" x14ac:dyDescent="0.35">
      <c r="A645" s="13"/>
    </row>
    <row r="646" spans="1:1" ht="14.25" customHeight="1" x14ac:dyDescent="0.35">
      <c r="A646" s="13"/>
    </row>
    <row r="647" spans="1:1" ht="14.25" customHeight="1" x14ac:dyDescent="0.35">
      <c r="A647" s="13"/>
    </row>
    <row r="648" spans="1:1" ht="14.25" customHeight="1" x14ac:dyDescent="0.35">
      <c r="A648" s="13"/>
    </row>
    <row r="649" spans="1:1" ht="14.25" customHeight="1" x14ac:dyDescent="0.35">
      <c r="A649" s="13"/>
    </row>
    <row r="650" spans="1:1" ht="14.25" customHeight="1" x14ac:dyDescent="0.35">
      <c r="A650" s="13"/>
    </row>
    <row r="651" spans="1:1" ht="14.25" customHeight="1" x14ac:dyDescent="0.35">
      <c r="A651" s="13"/>
    </row>
    <row r="652" spans="1:1" ht="14.25" customHeight="1" x14ac:dyDescent="0.35">
      <c r="A652" s="13"/>
    </row>
    <row r="653" spans="1:1" ht="14.25" customHeight="1" x14ac:dyDescent="0.35">
      <c r="A653" s="13"/>
    </row>
    <row r="654" spans="1:1" ht="14.25" customHeight="1" x14ac:dyDescent="0.35">
      <c r="A654" s="13"/>
    </row>
    <row r="655" spans="1:1" ht="14.25" customHeight="1" x14ac:dyDescent="0.35">
      <c r="A655" s="13"/>
    </row>
    <row r="656" spans="1:1" ht="14.25" customHeight="1" x14ac:dyDescent="0.35">
      <c r="A656" s="13"/>
    </row>
    <row r="657" spans="1:1" ht="14.25" customHeight="1" x14ac:dyDescent="0.35">
      <c r="A657" s="13"/>
    </row>
    <row r="658" spans="1:1" ht="14.25" customHeight="1" x14ac:dyDescent="0.35">
      <c r="A658" s="13"/>
    </row>
    <row r="659" spans="1:1" ht="14.25" customHeight="1" x14ac:dyDescent="0.35">
      <c r="A659" s="13"/>
    </row>
    <row r="660" spans="1:1" ht="14.25" customHeight="1" x14ac:dyDescent="0.35">
      <c r="A660" s="13"/>
    </row>
    <row r="661" spans="1:1" ht="14.25" customHeight="1" x14ac:dyDescent="0.35">
      <c r="A661" s="13"/>
    </row>
    <row r="662" spans="1:1" ht="14.25" customHeight="1" x14ac:dyDescent="0.35">
      <c r="A662" s="13"/>
    </row>
    <row r="663" spans="1:1" ht="14.25" customHeight="1" x14ac:dyDescent="0.35">
      <c r="A663" s="13"/>
    </row>
    <row r="664" spans="1:1" ht="14.25" customHeight="1" x14ac:dyDescent="0.35">
      <c r="A664" s="13"/>
    </row>
    <row r="665" spans="1:1" ht="14.25" customHeight="1" x14ac:dyDescent="0.35">
      <c r="A665" s="13"/>
    </row>
    <row r="666" spans="1:1" ht="14.25" customHeight="1" x14ac:dyDescent="0.35">
      <c r="A666" s="13"/>
    </row>
    <row r="667" spans="1:1" ht="14.25" customHeight="1" x14ac:dyDescent="0.35">
      <c r="A667" s="13"/>
    </row>
    <row r="668" spans="1:1" ht="14.25" customHeight="1" x14ac:dyDescent="0.35">
      <c r="A668" s="13"/>
    </row>
    <row r="669" spans="1:1" ht="14.25" customHeight="1" x14ac:dyDescent="0.35">
      <c r="A669" s="13"/>
    </row>
    <row r="670" spans="1:1" ht="14.25" customHeight="1" x14ac:dyDescent="0.35">
      <c r="A670" s="13"/>
    </row>
    <row r="671" spans="1:1" ht="14.25" customHeight="1" x14ac:dyDescent="0.35">
      <c r="A671" s="13"/>
    </row>
    <row r="672" spans="1:1" ht="14.25" customHeight="1" x14ac:dyDescent="0.35">
      <c r="A672" s="13"/>
    </row>
    <row r="673" spans="1:1" ht="14.25" customHeight="1" x14ac:dyDescent="0.35">
      <c r="A673" s="13"/>
    </row>
    <row r="674" spans="1:1" ht="14.25" customHeight="1" x14ac:dyDescent="0.35">
      <c r="A674" s="13"/>
    </row>
    <row r="675" spans="1:1" ht="14.25" customHeight="1" x14ac:dyDescent="0.35">
      <c r="A675" s="13"/>
    </row>
    <row r="676" spans="1:1" ht="14.25" customHeight="1" x14ac:dyDescent="0.35">
      <c r="A676" s="13"/>
    </row>
    <row r="677" spans="1:1" ht="14.25" customHeight="1" x14ac:dyDescent="0.35">
      <c r="A677" s="13"/>
    </row>
    <row r="678" spans="1:1" ht="14.25" customHeight="1" x14ac:dyDescent="0.35">
      <c r="A678" s="13"/>
    </row>
    <row r="679" spans="1:1" ht="14.25" customHeight="1" x14ac:dyDescent="0.35">
      <c r="A679" s="13"/>
    </row>
    <row r="680" spans="1:1" ht="14.25" customHeight="1" x14ac:dyDescent="0.35">
      <c r="A680" s="13"/>
    </row>
    <row r="681" spans="1:1" ht="14.25" customHeight="1" x14ac:dyDescent="0.35">
      <c r="A681" s="13"/>
    </row>
    <row r="682" spans="1:1" ht="14.25" customHeight="1" x14ac:dyDescent="0.35">
      <c r="A682" s="13"/>
    </row>
    <row r="683" spans="1:1" ht="14.25" customHeight="1" x14ac:dyDescent="0.35">
      <c r="A683" s="13"/>
    </row>
    <row r="684" spans="1:1" ht="14.25" customHeight="1" x14ac:dyDescent="0.35">
      <c r="A684" s="13"/>
    </row>
    <row r="685" spans="1:1" ht="14.25" customHeight="1" x14ac:dyDescent="0.35">
      <c r="A685" s="13"/>
    </row>
    <row r="686" spans="1:1" ht="14.25" customHeight="1" x14ac:dyDescent="0.35">
      <c r="A686" s="13"/>
    </row>
    <row r="687" spans="1:1" ht="14.25" customHeight="1" x14ac:dyDescent="0.35">
      <c r="A687" s="13"/>
    </row>
    <row r="688" spans="1:1" ht="14.25" customHeight="1" x14ac:dyDescent="0.35">
      <c r="A688" s="13"/>
    </row>
    <row r="689" spans="1:1" ht="14.25" customHeight="1" x14ac:dyDescent="0.35">
      <c r="A689" s="13"/>
    </row>
    <row r="690" spans="1:1" ht="14.25" customHeight="1" x14ac:dyDescent="0.35">
      <c r="A690" s="13"/>
    </row>
    <row r="691" spans="1:1" ht="14.25" customHeight="1" x14ac:dyDescent="0.35">
      <c r="A691" s="13"/>
    </row>
    <row r="692" spans="1:1" ht="14.25" customHeight="1" x14ac:dyDescent="0.35">
      <c r="A692" s="13"/>
    </row>
    <row r="693" spans="1:1" ht="14.25" customHeight="1" x14ac:dyDescent="0.35">
      <c r="A693" s="13"/>
    </row>
    <row r="694" spans="1:1" ht="14.25" customHeight="1" x14ac:dyDescent="0.35">
      <c r="A694" s="13"/>
    </row>
    <row r="695" spans="1:1" ht="14.25" customHeight="1" x14ac:dyDescent="0.35">
      <c r="A695" s="13"/>
    </row>
    <row r="696" spans="1:1" ht="14.25" customHeight="1" x14ac:dyDescent="0.35">
      <c r="A696" s="13"/>
    </row>
    <row r="697" spans="1:1" ht="14.25" customHeight="1" x14ac:dyDescent="0.35">
      <c r="A697" s="13"/>
    </row>
    <row r="698" spans="1:1" ht="14.25" customHeight="1" x14ac:dyDescent="0.35">
      <c r="A698" s="13"/>
    </row>
    <row r="699" spans="1:1" ht="14.25" customHeight="1" x14ac:dyDescent="0.35">
      <c r="A699" s="13"/>
    </row>
    <row r="700" spans="1:1" ht="14.25" customHeight="1" x14ac:dyDescent="0.35">
      <c r="A700" s="13"/>
    </row>
    <row r="701" spans="1:1" ht="14.25" customHeight="1" x14ac:dyDescent="0.35">
      <c r="A701" s="13"/>
    </row>
    <row r="702" spans="1:1" ht="14.25" customHeight="1" x14ac:dyDescent="0.35">
      <c r="A702" s="13"/>
    </row>
    <row r="703" spans="1:1" ht="14.25" customHeight="1" x14ac:dyDescent="0.35">
      <c r="A703" s="13"/>
    </row>
    <row r="704" spans="1:1" ht="14.25" customHeight="1" x14ac:dyDescent="0.35">
      <c r="A704" s="13"/>
    </row>
    <row r="705" spans="1:1" ht="14.25" customHeight="1" x14ac:dyDescent="0.35">
      <c r="A705" s="13"/>
    </row>
    <row r="706" spans="1:1" ht="14.25" customHeight="1" x14ac:dyDescent="0.35">
      <c r="A706" s="13"/>
    </row>
    <row r="707" spans="1:1" ht="14.25" customHeight="1" x14ac:dyDescent="0.35">
      <c r="A707" s="13"/>
    </row>
    <row r="708" spans="1:1" ht="14.25" customHeight="1" x14ac:dyDescent="0.35">
      <c r="A708" s="13"/>
    </row>
    <row r="709" spans="1:1" ht="14.25" customHeight="1" x14ac:dyDescent="0.35">
      <c r="A709" s="13"/>
    </row>
    <row r="710" spans="1:1" ht="14.25" customHeight="1" x14ac:dyDescent="0.35">
      <c r="A710" s="13"/>
    </row>
    <row r="711" spans="1:1" ht="14.25" customHeight="1" x14ac:dyDescent="0.35">
      <c r="A711" s="13"/>
    </row>
    <row r="712" spans="1:1" ht="14.25" customHeight="1" x14ac:dyDescent="0.35">
      <c r="A712" s="13"/>
    </row>
    <row r="713" spans="1:1" ht="14.25" customHeight="1" x14ac:dyDescent="0.35">
      <c r="A713" s="13"/>
    </row>
    <row r="714" spans="1:1" ht="14.25" customHeight="1" x14ac:dyDescent="0.35">
      <c r="A714" s="13"/>
    </row>
    <row r="715" spans="1:1" ht="14.25" customHeight="1" x14ac:dyDescent="0.35">
      <c r="A715" s="13"/>
    </row>
    <row r="716" spans="1:1" ht="14.25" customHeight="1" x14ac:dyDescent="0.35">
      <c r="A716" s="13"/>
    </row>
    <row r="717" spans="1:1" ht="14.25" customHeight="1" x14ac:dyDescent="0.35">
      <c r="A717" s="13"/>
    </row>
    <row r="718" spans="1:1" ht="14.25" customHeight="1" x14ac:dyDescent="0.35">
      <c r="A718" s="13"/>
    </row>
    <row r="719" spans="1:1" ht="14.25" customHeight="1" x14ac:dyDescent="0.35">
      <c r="A719" s="13"/>
    </row>
    <row r="720" spans="1:1" ht="14.25" customHeight="1" x14ac:dyDescent="0.35">
      <c r="A720" s="13"/>
    </row>
    <row r="721" spans="1:1" ht="14.25" customHeight="1" x14ac:dyDescent="0.35">
      <c r="A721" s="13"/>
    </row>
    <row r="722" spans="1:1" ht="14.25" customHeight="1" x14ac:dyDescent="0.35">
      <c r="A722" s="13"/>
    </row>
    <row r="723" spans="1:1" ht="14.25" customHeight="1" x14ac:dyDescent="0.35">
      <c r="A723" s="13"/>
    </row>
    <row r="724" spans="1:1" ht="14.25" customHeight="1" x14ac:dyDescent="0.35">
      <c r="A724" s="13"/>
    </row>
    <row r="725" spans="1:1" ht="14.25" customHeight="1" x14ac:dyDescent="0.35">
      <c r="A725" s="13"/>
    </row>
    <row r="726" spans="1:1" ht="14.25" customHeight="1" x14ac:dyDescent="0.35">
      <c r="A726" s="13"/>
    </row>
    <row r="727" spans="1:1" ht="14.25" customHeight="1" x14ac:dyDescent="0.35">
      <c r="A727" s="13"/>
    </row>
    <row r="728" spans="1:1" ht="14.25" customHeight="1" x14ac:dyDescent="0.35">
      <c r="A728" s="13"/>
    </row>
    <row r="729" spans="1:1" ht="14.25" customHeight="1" x14ac:dyDescent="0.35">
      <c r="A729" s="13"/>
    </row>
    <row r="730" spans="1:1" ht="14.25" customHeight="1" x14ac:dyDescent="0.35">
      <c r="A730" s="13"/>
    </row>
    <row r="731" spans="1:1" ht="14.25" customHeight="1" x14ac:dyDescent="0.35">
      <c r="A731" s="13"/>
    </row>
    <row r="732" spans="1:1" ht="14.25" customHeight="1" x14ac:dyDescent="0.35">
      <c r="A732" s="13"/>
    </row>
    <row r="733" spans="1:1" ht="14.25" customHeight="1" x14ac:dyDescent="0.35">
      <c r="A733" s="13"/>
    </row>
    <row r="734" spans="1:1" ht="14.25" customHeight="1" x14ac:dyDescent="0.35">
      <c r="A734" s="13"/>
    </row>
    <row r="735" spans="1:1" ht="14.25" customHeight="1" x14ac:dyDescent="0.35">
      <c r="A735" s="13"/>
    </row>
    <row r="736" spans="1:1" ht="14.25" customHeight="1" x14ac:dyDescent="0.35">
      <c r="A736" s="13"/>
    </row>
    <row r="737" spans="1:1" ht="14.25" customHeight="1" x14ac:dyDescent="0.35">
      <c r="A737" s="13"/>
    </row>
    <row r="738" spans="1:1" ht="14.25" customHeight="1" x14ac:dyDescent="0.35">
      <c r="A738" s="13"/>
    </row>
    <row r="739" spans="1:1" ht="14.25" customHeight="1" x14ac:dyDescent="0.35">
      <c r="A739" s="13"/>
    </row>
    <row r="740" spans="1:1" ht="14.25" customHeight="1" x14ac:dyDescent="0.35">
      <c r="A740" s="13"/>
    </row>
    <row r="741" spans="1:1" ht="14.25" customHeight="1" x14ac:dyDescent="0.35">
      <c r="A741" s="13"/>
    </row>
    <row r="742" spans="1:1" ht="14.25" customHeight="1" x14ac:dyDescent="0.35">
      <c r="A742" s="13"/>
    </row>
    <row r="743" spans="1:1" ht="14.25" customHeight="1" x14ac:dyDescent="0.35">
      <c r="A743" s="13"/>
    </row>
    <row r="744" spans="1:1" ht="14.25" customHeight="1" x14ac:dyDescent="0.35">
      <c r="A744" s="13"/>
    </row>
    <row r="745" spans="1:1" ht="14.25" customHeight="1" x14ac:dyDescent="0.35">
      <c r="A745" s="13"/>
    </row>
    <row r="746" spans="1:1" ht="14.25" customHeight="1" x14ac:dyDescent="0.35">
      <c r="A746" s="13"/>
    </row>
    <row r="747" spans="1:1" ht="14.25" customHeight="1" x14ac:dyDescent="0.35">
      <c r="A747" s="13"/>
    </row>
    <row r="748" spans="1:1" ht="14.25" customHeight="1" x14ac:dyDescent="0.35">
      <c r="A748" s="13"/>
    </row>
    <row r="749" spans="1:1" ht="14.25" customHeight="1" x14ac:dyDescent="0.35">
      <c r="A749" s="13"/>
    </row>
    <row r="750" spans="1:1" ht="14.25" customHeight="1" x14ac:dyDescent="0.35">
      <c r="A750" s="13"/>
    </row>
    <row r="751" spans="1:1" ht="14.25" customHeight="1" x14ac:dyDescent="0.35">
      <c r="A751" s="13"/>
    </row>
    <row r="752" spans="1:1" ht="14.25" customHeight="1" x14ac:dyDescent="0.35">
      <c r="A752" s="13"/>
    </row>
    <row r="753" spans="1:1" ht="14.25" customHeight="1" x14ac:dyDescent="0.35">
      <c r="A753" s="13"/>
    </row>
    <row r="754" spans="1:1" ht="14.25" customHeight="1" x14ac:dyDescent="0.35">
      <c r="A754" s="13"/>
    </row>
    <row r="755" spans="1:1" ht="14.25" customHeight="1" x14ac:dyDescent="0.35">
      <c r="A755" s="13"/>
    </row>
    <row r="756" spans="1:1" ht="14.25" customHeight="1" x14ac:dyDescent="0.35">
      <c r="A756" s="13"/>
    </row>
    <row r="757" spans="1:1" ht="14.25" customHeight="1" x14ac:dyDescent="0.35">
      <c r="A757" s="13"/>
    </row>
    <row r="758" spans="1:1" ht="14.25" customHeight="1" x14ac:dyDescent="0.35">
      <c r="A758" s="13"/>
    </row>
    <row r="759" spans="1:1" ht="14.25" customHeight="1" x14ac:dyDescent="0.35">
      <c r="A759" s="13"/>
    </row>
    <row r="760" spans="1:1" ht="14.25" customHeight="1" x14ac:dyDescent="0.35">
      <c r="A760" s="13"/>
    </row>
    <row r="761" spans="1:1" ht="14.25" customHeight="1" x14ac:dyDescent="0.35">
      <c r="A761" s="13"/>
    </row>
    <row r="762" spans="1:1" ht="14.25" customHeight="1" x14ac:dyDescent="0.35">
      <c r="A762" s="13"/>
    </row>
    <row r="763" spans="1:1" ht="14.25" customHeight="1" x14ac:dyDescent="0.35">
      <c r="A763" s="13"/>
    </row>
    <row r="764" spans="1:1" ht="14.25" customHeight="1" x14ac:dyDescent="0.35">
      <c r="A764" s="13"/>
    </row>
    <row r="765" spans="1:1" ht="14.25" customHeight="1" x14ac:dyDescent="0.35">
      <c r="A765" s="13"/>
    </row>
    <row r="766" spans="1:1" ht="14.25" customHeight="1" x14ac:dyDescent="0.35">
      <c r="A766" s="13"/>
    </row>
    <row r="767" spans="1:1" ht="14.25" customHeight="1" x14ac:dyDescent="0.35">
      <c r="A767" s="13"/>
    </row>
    <row r="768" spans="1:1" ht="14.25" customHeight="1" x14ac:dyDescent="0.35">
      <c r="A768" s="13"/>
    </row>
    <row r="769" spans="1:1" ht="14.25" customHeight="1" x14ac:dyDescent="0.35">
      <c r="A769" s="13"/>
    </row>
    <row r="770" spans="1:1" ht="14.25" customHeight="1" x14ac:dyDescent="0.35">
      <c r="A770" s="13"/>
    </row>
    <row r="771" spans="1:1" ht="14.25" customHeight="1" x14ac:dyDescent="0.35">
      <c r="A771" s="13"/>
    </row>
    <row r="772" spans="1:1" ht="14.25" customHeight="1" x14ac:dyDescent="0.35">
      <c r="A772" s="13"/>
    </row>
    <row r="773" spans="1:1" ht="14.25" customHeight="1" x14ac:dyDescent="0.35">
      <c r="A773" s="13"/>
    </row>
    <row r="774" spans="1:1" ht="14.25" customHeight="1" x14ac:dyDescent="0.35">
      <c r="A774" s="13"/>
    </row>
    <row r="775" spans="1:1" ht="14.25" customHeight="1" x14ac:dyDescent="0.35">
      <c r="A775" s="13"/>
    </row>
    <row r="776" spans="1:1" ht="14.25" customHeight="1" x14ac:dyDescent="0.35">
      <c r="A776" s="13"/>
    </row>
    <row r="777" spans="1:1" ht="14.25" customHeight="1" x14ac:dyDescent="0.35">
      <c r="A777" s="13"/>
    </row>
    <row r="778" spans="1:1" ht="14.25" customHeight="1" x14ac:dyDescent="0.35">
      <c r="A778" s="13"/>
    </row>
    <row r="779" spans="1:1" ht="14.25" customHeight="1" x14ac:dyDescent="0.35">
      <c r="A779" s="13"/>
    </row>
    <row r="780" spans="1:1" ht="14.25" customHeight="1" x14ac:dyDescent="0.35">
      <c r="A780" s="13"/>
    </row>
    <row r="781" spans="1:1" ht="14.25" customHeight="1" x14ac:dyDescent="0.35">
      <c r="A781" s="13"/>
    </row>
    <row r="782" spans="1:1" ht="14.25" customHeight="1" x14ac:dyDescent="0.35">
      <c r="A782" s="13"/>
    </row>
    <row r="783" spans="1:1" ht="14.25" customHeight="1" x14ac:dyDescent="0.35">
      <c r="A783" s="13"/>
    </row>
    <row r="784" spans="1:1" ht="14.25" customHeight="1" x14ac:dyDescent="0.35">
      <c r="A784" s="13"/>
    </row>
    <row r="785" spans="1:1" ht="14.25" customHeight="1" x14ac:dyDescent="0.35">
      <c r="A785" s="13"/>
    </row>
    <row r="786" spans="1:1" ht="14.25" customHeight="1" x14ac:dyDescent="0.35">
      <c r="A786" s="13"/>
    </row>
    <row r="787" spans="1:1" ht="14.25" customHeight="1" x14ac:dyDescent="0.35">
      <c r="A787" s="13"/>
    </row>
    <row r="788" spans="1:1" ht="14.25" customHeight="1" x14ac:dyDescent="0.35">
      <c r="A788" s="13"/>
    </row>
    <row r="789" spans="1:1" ht="14.25" customHeight="1" x14ac:dyDescent="0.35">
      <c r="A789" s="13"/>
    </row>
    <row r="790" spans="1:1" ht="14.25" customHeight="1" x14ac:dyDescent="0.35">
      <c r="A790" s="13"/>
    </row>
    <row r="791" spans="1:1" ht="14.25" customHeight="1" x14ac:dyDescent="0.35">
      <c r="A791" s="13"/>
    </row>
    <row r="792" spans="1:1" ht="14.25" customHeight="1" x14ac:dyDescent="0.35">
      <c r="A792" s="13"/>
    </row>
    <row r="793" spans="1:1" ht="14.25" customHeight="1" x14ac:dyDescent="0.35">
      <c r="A793" s="13"/>
    </row>
    <row r="794" spans="1:1" ht="14.25" customHeight="1" x14ac:dyDescent="0.35">
      <c r="A794" s="13"/>
    </row>
    <row r="795" spans="1:1" ht="14.25" customHeight="1" x14ac:dyDescent="0.35">
      <c r="A795" s="13"/>
    </row>
    <row r="796" spans="1:1" ht="14.25" customHeight="1" x14ac:dyDescent="0.35">
      <c r="A796" s="13"/>
    </row>
    <row r="797" spans="1:1" ht="14.25" customHeight="1" x14ac:dyDescent="0.35">
      <c r="A797" s="13"/>
    </row>
    <row r="798" spans="1:1" ht="14.25" customHeight="1" x14ac:dyDescent="0.35">
      <c r="A798" s="13"/>
    </row>
    <row r="799" spans="1:1" ht="14.25" customHeight="1" x14ac:dyDescent="0.35">
      <c r="A799" s="13"/>
    </row>
    <row r="800" spans="1:1" ht="14.25" customHeight="1" x14ac:dyDescent="0.35">
      <c r="A800" s="13"/>
    </row>
    <row r="801" spans="1:1" ht="14.25" customHeight="1" x14ac:dyDescent="0.35">
      <c r="A801" s="13"/>
    </row>
    <row r="802" spans="1:1" ht="14.25" customHeight="1" x14ac:dyDescent="0.35">
      <c r="A802" s="13"/>
    </row>
    <row r="803" spans="1:1" ht="14.25" customHeight="1" x14ac:dyDescent="0.35">
      <c r="A803" s="13"/>
    </row>
    <row r="804" spans="1:1" ht="14.25" customHeight="1" x14ac:dyDescent="0.35">
      <c r="A804" s="13"/>
    </row>
    <row r="805" spans="1:1" ht="14.25" customHeight="1" x14ac:dyDescent="0.35">
      <c r="A805" s="13"/>
    </row>
    <row r="806" spans="1:1" ht="14.25" customHeight="1" x14ac:dyDescent="0.35">
      <c r="A806" s="13"/>
    </row>
    <row r="807" spans="1:1" ht="14.25" customHeight="1" x14ac:dyDescent="0.35">
      <c r="A807" s="13"/>
    </row>
    <row r="808" spans="1:1" ht="14.25" customHeight="1" x14ac:dyDescent="0.35">
      <c r="A808" s="13"/>
    </row>
    <row r="809" spans="1:1" ht="14.25" customHeight="1" x14ac:dyDescent="0.35">
      <c r="A809" s="13"/>
    </row>
    <row r="810" spans="1:1" ht="14.25" customHeight="1" x14ac:dyDescent="0.35">
      <c r="A810" s="13"/>
    </row>
    <row r="811" spans="1:1" ht="14.25" customHeight="1" x14ac:dyDescent="0.35">
      <c r="A811" s="13"/>
    </row>
    <row r="812" spans="1:1" ht="14.25" customHeight="1" x14ac:dyDescent="0.35">
      <c r="A812" s="13"/>
    </row>
    <row r="813" spans="1:1" ht="14.25" customHeight="1" x14ac:dyDescent="0.35">
      <c r="A813" s="13"/>
    </row>
    <row r="814" spans="1:1" ht="14.25" customHeight="1" x14ac:dyDescent="0.35">
      <c r="A814" s="13"/>
    </row>
    <row r="815" spans="1:1" ht="14.25" customHeight="1" x14ac:dyDescent="0.35">
      <c r="A815" s="13"/>
    </row>
    <row r="816" spans="1:1" ht="14.25" customHeight="1" x14ac:dyDescent="0.35">
      <c r="A816" s="13"/>
    </row>
    <row r="817" spans="1:1" ht="14.25" customHeight="1" x14ac:dyDescent="0.35">
      <c r="A817" s="13"/>
    </row>
    <row r="818" spans="1:1" ht="14.25" customHeight="1" x14ac:dyDescent="0.35">
      <c r="A818" s="13"/>
    </row>
    <row r="819" spans="1:1" ht="14.25" customHeight="1" x14ac:dyDescent="0.35">
      <c r="A819" s="13"/>
    </row>
    <row r="820" spans="1:1" ht="14.25" customHeight="1" x14ac:dyDescent="0.35">
      <c r="A820" s="13"/>
    </row>
    <row r="821" spans="1:1" ht="14.25" customHeight="1" x14ac:dyDescent="0.35">
      <c r="A821" s="13"/>
    </row>
    <row r="822" spans="1:1" ht="14.25" customHeight="1" x14ac:dyDescent="0.35">
      <c r="A822" s="13"/>
    </row>
    <row r="823" spans="1:1" ht="14.25" customHeight="1" x14ac:dyDescent="0.35">
      <c r="A823" s="13"/>
    </row>
    <row r="824" spans="1:1" ht="14.25" customHeight="1" x14ac:dyDescent="0.35">
      <c r="A824" s="13"/>
    </row>
    <row r="825" spans="1:1" ht="14.25" customHeight="1" x14ac:dyDescent="0.35">
      <c r="A825" s="13"/>
    </row>
    <row r="826" spans="1:1" ht="14.25" customHeight="1" x14ac:dyDescent="0.35">
      <c r="A826" s="13"/>
    </row>
    <row r="827" spans="1:1" ht="14.25" customHeight="1" x14ac:dyDescent="0.35">
      <c r="A827" s="13"/>
    </row>
    <row r="828" spans="1:1" ht="14.25" customHeight="1" x14ac:dyDescent="0.35">
      <c r="A828" s="13"/>
    </row>
    <row r="829" spans="1:1" ht="14.25" customHeight="1" x14ac:dyDescent="0.35">
      <c r="A829" s="13"/>
    </row>
    <row r="830" spans="1:1" ht="14.25" customHeight="1" x14ac:dyDescent="0.35">
      <c r="A830" s="13"/>
    </row>
    <row r="831" spans="1:1" ht="14.25" customHeight="1" x14ac:dyDescent="0.35">
      <c r="A831" s="13"/>
    </row>
    <row r="832" spans="1:1" ht="14.25" customHeight="1" x14ac:dyDescent="0.35">
      <c r="A832" s="13"/>
    </row>
    <row r="833" spans="1:1" ht="14.25" customHeight="1" x14ac:dyDescent="0.35">
      <c r="A833" s="13"/>
    </row>
    <row r="834" spans="1:1" ht="14.25" customHeight="1" x14ac:dyDescent="0.35">
      <c r="A834" s="13"/>
    </row>
    <row r="835" spans="1:1" ht="14.25" customHeight="1" x14ac:dyDescent="0.35">
      <c r="A835" s="13"/>
    </row>
    <row r="836" spans="1:1" ht="14.25" customHeight="1" x14ac:dyDescent="0.35">
      <c r="A836" s="13"/>
    </row>
    <row r="837" spans="1:1" ht="14.25" customHeight="1" x14ac:dyDescent="0.35">
      <c r="A837" s="13"/>
    </row>
    <row r="838" spans="1:1" ht="14.25" customHeight="1" x14ac:dyDescent="0.35">
      <c r="A838" s="13"/>
    </row>
    <row r="839" spans="1:1" ht="14.25" customHeight="1" x14ac:dyDescent="0.35">
      <c r="A839" s="13"/>
    </row>
    <row r="840" spans="1:1" ht="14.25" customHeight="1" x14ac:dyDescent="0.35">
      <c r="A840" s="13"/>
    </row>
    <row r="841" spans="1:1" ht="14.25" customHeight="1" x14ac:dyDescent="0.35">
      <c r="A841" s="13"/>
    </row>
    <row r="842" spans="1:1" ht="14.25" customHeight="1" x14ac:dyDescent="0.35">
      <c r="A842" s="13"/>
    </row>
    <row r="843" spans="1:1" ht="14.25" customHeight="1" x14ac:dyDescent="0.35">
      <c r="A843" s="13"/>
    </row>
    <row r="844" spans="1:1" ht="14.25" customHeight="1" x14ac:dyDescent="0.35">
      <c r="A844" s="13"/>
    </row>
    <row r="845" spans="1:1" ht="14.25" customHeight="1" x14ac:dyDescent="0.35">
      <c r="A845" s="13"/>
    </row>
    <row r="846" spans="1:1" ht="14.25" customHeight="1" x14ac:dyDescent="0.35">
      <c r="A846" s="13"/>
    </row>
    <row r="847" spans="1:1" ht="14.25" customHeight="1" x14ac:dyDescent="0.35">
      <c r="A847" s="13"/>
    </row>
    <row r="848" spans="1:1" ht="14.25" customHeight="1" x14ac:dyDescent="0.35">
      <c r="A848" s="13"/>
    </row>
    <row r="849" spans="1:1" ht="14.25" customHeight="1" x14ac:dyDescent="0.35">
      <c r="A849" s="13"/>
    </row>
    <row r="850" spans="1:1" ht="14.25" customHeight="1" x14ac:dyDescent="0.35">
      <c r="A850" s="13"/>
    </row>
    <row r="851" spans="1:1" ht="14.25" customHeight="1" x14ac:dyDescent="0.35">
      <c r="A851" s="13"/>
    </row>
    <row r="852" spans="1:1" ht="14.25" customHeight="1" x14ac:dyDescent="0.35">
      <c r="A852" s="13"/>
    </row>
    <row r="853" spans="1:1" ht="14.25" customHeight="1" x14ac:dyDescent="0.35">
      <c r="A853" s="13"/>
    </row>
    <row r="854" spans="1:1" ht="14.25" customHeight="1" x14ac:dyDescent="0.35">
      <c r="A854" s="13"/>
    </row>
    <row r="855" spans="1:1" ht="14.25" customHeight="1" x14ac:dyDescent="0.35">
      <c r="A855" s="13"/>
    </row>
    <row r="856" spans="1:1" ht="14.25" customHeight="1" x14ac:dyDescent="0.35">
      <c r="A856" s="13"/>
    </row>
    <row r="857" spans="1:1" ht="14.25" customHeight="1" x14ac:dyDescent="0.35">
      <c r="A857" s="13"/>
    </row>
    <row r="858" spans="1:1" ht="14.25" customHeight="1" x14ac:dyDescent="0.35">
      <c r="A858" s="13"/>
    </row>
    <row r="859" spans="1:1" ht="14.25" customHeight="1" x14ac:dyDescent="0.35">
      <c r="A859" s="13"/>
    </row>
    <row r="860" spans="1:1" ht="14.25" customHeight="1" x14ac:dyDescent="0.35">
      <c r="A860" s="13"/>
    </row>
    <row r="861" spans="1:1" ht="14.25" customHeight="1" x14ac:dyDescent="0.35">
      <c r="A861" s="13"/>
    </row>
    <row r="862" spans="1:1" ht="14.25" customHeight="1" x14ac:dyDescent="0.35">
      <c r="A862" s="13"/>
    </row>
    <row r="863" spans="1:1" ht="14.25" customHeight="1" x14ac:dyDescent="0.35">
      <c r="A863" s="13"/>
    </row>
    <row r="864" spans="1:1" ht="14.25" customHeight="1" x14ac:dyDescent="0.35">
      <c r="A864" s="13"/>
    </row>
    <row r="865" spans="1:1" ht="14.25" customHeight="1" x14ac:dyDescent="0.35">
      <c r="A865" s="13"/>
    </row>
    <row r="866" spans="1:1" ht="14.25" customHeight="1" x14ac:dyDescent="0.35">
      <c r="A866" s="13"/>
    </row>
    <row r="867" spans="1:1" ht="14.25" customHeight="1" x14ac:dyDescent="0.35">
      <c r="A867" s="13"/>
    </row>
    <row r="868" spans="1:1" ht="14.25" customHeight="1" x14ac:dyDescent="0.35">
      <c r="A868" s="13"/>
    </row>
    <row r="869" spans="1:1" ht="14.25" customHeight="1" x14ac:dyDescent="0.35">
      <c r="A869" s="13"/>
    </row>
    <row r="870" spans="1:1" ht="14.25" customHeight="1" x14ac:dyDescent="0.35">
      <c r="A870" s="13"/>
    </row>
    <row r="871" spans="1:1" ht="14.25" customHeight="1" x14ac:dyDescent="0.35">
      <c r="A871" s="13"/>
    </row>
    <row r="872" spans="1:1" ht="14.25" customHeight="1" x14ac:dyDescent="0.35">
      <c r="A872" s="13"/>
    </row>
    <row r="873" spans="1:1" ht="14.25" customHeight="1" x14ac:dyDescent="0.35">
      <c r="A873" s="13"/>
    </row>
    <row r="874" spans="1:1" ht="14.25" customHeight="1" x14ac:dyDescent="0.35">
      <c r="A874" s="13"/>
    </row>
    <row r="875" spans="1:1" ht="14.25" customHeight="1" x14ac:dyDescent="0.35">
      <c r="A875" s="13"/>
    </row>
    <row r="876" spans="1:1" ht="14.25" customHeight="1" x14ac:dyDescent="0.35">
      <c r="A876" s="13"/>
    </row>
    <row r="877" spans="1:1" ht="14.25" customHeight="1" x14ac:dyDescent="0.35">
      <c r="A877" s="13"/>
    </row>
    <row r="878" spans="1:1" ht="14.25" customHeight="1" x14ac:dyDescent="0.35">
      <c r="A878" s="13"/>
    </row>
    <row r="879" spans="1:1" ht="14.25" customHeight="1" x14ac:dyDescent="0.35">
      <c r="A879" s="13"/>
    </row>
    <row r="880" spans="1:1" ht="14.25" customHeight="1" x14ac:dyDescent="0.35">
      <c r="A880" s="13"/>
    </row>
    <row r="881" spans="1:1" ht="14.25" customHeight="1" x14ac:dyDescent="0.35">
      <c r="A881" s="13"/>
    </row>
    <row r="882" spans="1:1" ht="14.25" customHeight="1" x14ac:dyDescent="0.35">
      <c r="A882" s="13"/>
    </row>
    <row r="883" spans="1:1" ht="14.25" customHeight="1" x14ac:dyDescent="0.35">
      <c r="A883" s="13"/>
    </row>
    <row r="884" spans="1:1" ht="14.25" customHeight="1" x14ac:dyDescent="0.35">
      <c r="A884" s="13"/>
    </row>
    <row r="885" spans="1:1" ht="14.25" customHeight="1" x14ac:dyDescent="0.35">
      <c r="A885" s="13"/>
    </row>
    <row r="886" spans="1:1" ht="14.25" customHeight="1" x14ac:dyDescent="0.35">
      <c r="A886" s="13"/>
    </row>
    <row r="887" spans="1:1" ht="14.25" customHeight="1" x14ac:dyDescent="0.35">
      <c r="A887" s="13"/>
    </row>
    <row r="888" spans="1:1" ht="14.25" customHeight="1" x14ac:dyDescent="0.35">
      <c r="A888" s="13"/>
    </row>
    <row r="889" spans="1:1" ht="14.25" customHeight="1" x14ac:dyDescent="0.35">
      <c r="A889" s="13"/>
    </row>
    <row r="890" spans="1:1" ht="14.25" customHeight="1" x14ac:dyDescent="0.35">
      <c r="A890" s="13"/>
    </row>
    <row r="891" spans="1:1" ht="14.25" customHeight="1" x14ac:dyDescent="0.35">
      <c r="A891" s="13"/>
    </row>
    <row r="892" spans="1:1" ht="14.25" customHeight="1" x14ac:dyDescent="0.35">
      <c r="A892" s="13"/>
    </row>
    <row r="893" spans="1:1" ht="14.25" customHeight="1" x14ac:dyDescent="0.35">
      <c r="A893" s="13"/>
    </row>
    <row r="894" spans="1:1" ht="14.25" customHeight="1" x14ac:dyDescent="0.35">
      <c r="A894" s="13"/>
    </row>
    <row r="895" spans="1:1" ht="14.25" customHeight="1" x14ac:dyDescent="0.35">
      <c r="A895" s="13"/>
    </row>
    <row r="896" spans="1:1" ht="14.25" customHeight="1" x14ac:dyDescent="0.35">
      <c r="A896" s="13"/>
    </row>
    <row r="897" spans="1:1" ht="14.25" customHeight="1" x14ac:dyDescent="0.35">
      <c r="A897" s="13"/>
    </row>
    <row r="898" spans="1:1" ht="14.25" customHeight="1" x14ac:dyDescent="0.35">
      <c r="A898" s="13"/>
    </row>
    <row r="899" spans="1:1" ht="14.25" customHeight="1" x14ac:dyDescent="0.35">
      <c r="A899" s="13"/>
    </row>
    <row r="900" spans="1:1" ht="14.25" customHeight="1" x14ac:dyDescent="0.35">
      <c r="A900" s="13"/>
    </row>
    <row r="901" spans="1:1" ht="14.25" customHeight="1" x14ac:dyDescent="0.35">
      <c r="A901" s="13"/>
    </row>
    <row r="902" spans="1:1" ht="14.25" customHeight="1" x14ac:dyDescent="0.35">
      <c r="A902" s="13"/>
    </row>
    <row r="903" spans="1:1" ht="14.25" customHeight="1" x14ac:dyDescent="0.35">
      <c r="A903" s="13"/>
    </row>
    <row r="904" spans="1:1" ht="14.25" customHeight="1" x14ac:dyDescent="0.35">
      <c r="A904" s="13"/>
    </row>
    <row r="905" spans="1:1" ht="14.25" customHeight="1" x14ac:dyDescent="0.35">
      <c r="A905" s="13"/>
    </row>
    <row r="906" spans="1:1" ht="14.25" customHeight="1" x14ac:dyDescent="0.35">
      <c r="A906" s="13"/>
    </row>
    <row r="907" spans="1:1" ht="14.25" customHeight="1" x14ac:dyDescent="0.35">
      <c r="A907" s="13"/>
    </row>
    <row r="908" spans="1:1" ht="14.25" customHeight="1" x14ac:dyDescent="0.35">
      <c r="A908" s="13"/>
    </row>
    <row r="909" spans="1:1" ht="14.25" customHeight="1" x14ac:dyDescent="0.35">
      <c r="A909" s="13"/>
    </row>
    <row r="910" spans="1:1" ht="14.25" customHeight="1" x14ac:dyDescent="0.35">
      <c r="A910" s="13"/>
    </row>
    <row r="911" spans="1:1" ht="14.25" customHeight="1" x14ac:dyDescent="0.35">
      <c r="A911" s="13"/>
    </row>
    <row r="912" spans="1:1" ht="14.25" customHeight="1" x14ac:dyDescent="0.35">
      <c r="A912" s="13"/>
    </row>
    <row r="913" spans="1:1" ht="14.25" customHeight="1" x14ac:dyDescent="0.35">
      <c r="A913" s="13"/>
    </row>
    <row r="914" spans="1:1" ht="14.25" customHeight="1" x14ac:dyDescent="0.35">
      <c r="A914" s="13"/>
    </row>
    <row r="915" spans="1:1" ht="14.25" customHeight="1" x14ac:dyDescent="0.35">
      <c r="A915" s="13"/>
    </row>
    <row r="916" spans="1:1" ht="14.25" customHeight="1" x14ac:dyDescent="0.35">
      <c r="A916" s="13"/>
    </row>
    <row r="917" spans="1:1" ht="14.25" customHeight="1" x14ac:dyDescent="0.35">
      <c r="A917" s="13"/>
    </row>
    <row r="918" spans="1:1" ht="14.25" customHeight="1" x14ac:dyDescent="0.35">
      <c r="A918" s="13"/>
    </row>
    <row r="919" spans="1:1" ht="14.25" customHeight="1" x14ac:dyDescent="0.35">
      <c r="A919" s="13"/>
    </row>
    <row r="920" spans="1:1" ht="14.25" customHeight="1" x14ac:dyDescent="0.35">
      <c r="A920" s="13"/>
    </row>
    <row r="921" spans="1:1" ht="14.25" customHeight="1" x14ac:dyDescent="0.35">
      <c r="A921" s="13"/>
    </row>
    <row r="922" spans="1:1" ht="14.25" customHeight="1" x14ac:dyDescent="0.35">
      <c r="A922" s="13"/>
    </row>
    <row r="923" spans="1:1" ht="14.25" customHeight="1" x14ac:dyDescent="0.35">
      <c r="A923" s="13"/>
    </row>
    <row r="924" spans="1:1" ht="14.25" customHeight="1" x14ac:dyDescent="0.35">
      <c r="A924" s="13"/>
    </row>
    <row r="925" spans="1:1" ht="14.25" customHeight="1" x14ac:dyDescent="0.35">
      <c r="A925" s="13"/>
    </row>
    <row r="926" spans="1:1" ht="14.25" customHeight="1" x14ac:dyDescent="0.35">
      <c r="A926" s="13"/>
    </row>
    <row r="927" spans="1:1" ht="14.25" customHeight="1" x14ac:dyDescent="0.35">
      <c r="A927" s="13"/>
    </row>
    <row r="928" spans="1:1" ht="14.25" customHeight="1" x14ac:dyDescent="0.35">
      <c r="A928" s="13"/>
    </row>
    <row r="929" spans="1:1" ht="14.25" customHeight="1" x14ac:dyDescent="0.35">
      <c r="A929" s="13"/>
    </row>
    <row r="930" spans="1:1" ht="14.25" customHeight="1" x14ac:dyDescent="0.35">
      <c r="A930" s="13"/>
    </row>
    <row r="931" spans="1:1" ht="14.25" customHeight="1" x14ac:dyDescent="0.35">
      <c r="A931" s="13"/>
    </row>
    <row r="932" spans="1:1" ht="14.25" customHeight="1" x14ac:dyDescent="0.35">
      <c r="A932" s="13"/>
    </row>
    <row r="933" spans="1:1" ht="14.25" customHeight="1" x14ac:dyDescent="0.35">
      <c r="A933" s="13"/>
    </row>
    <row r="934" spans="1:1" ht="14.25" customHeight="1" x14ac:dyDescent="0.35">
      <c r="A934" s="13"/>
    </row>
    <row r="935" spans="1:1" ht="14.25" customHeight="1" x14ac:dyDescent="0.35">
      <c r="A935" s="13"/>
    </row>
    <row r="936" spans="1:1" ht="14.25" customHeight="1" x14ac:dyDescent="0.35">
      <c r="A936" s="13"/>
    </row>
    <row r="937" spans="1:1" ht="14.25" customHeight="1" x14ac:dyDescent="0.35">
      <c r="A937" s="13"/>
    </row>
    <row r="938" spans="1:1" ht="14.25" customHeight="1" x14ac:dyDescent="0.35">
      <c r="A938" s="13"/>
    </row>
    <row r="939" spans="1:1" ht="14.25" customHeight="1" x14ac:dyDescent="0.35">
      <c r="A939" s="13"/>
    </row>
    <row r="940" spans="1:1" ht="14.25" customHeight="1" x14ac:dyDescent="0.35">
      <c r="A940" s="13"/>
    </row>
    <row r="941" spans="1:1" ht="14.25" customHeight="1" x14ac:dyDescent="0.35">
      <c r="A941" s="13"/>
    </row>
    <row r="942" spans="1:1" ht="14.25" customHeight="1" x14ac:dyDescent="0.35">
      <c r="A942" s="13"/>
    </row>
    <row r="943" spans="1:1" ht="14.25" customHeight="1" x14ac:dyDescent="0.35">
      <c r="A943" s="13"/>
    </row>
    <row r="944" spans="1:1" ht="14.25" customHeight="1" x14ac:dyDescent="0.35">
      <c r="A944" s="13"/>
    </row>
    <row r="945" spans="1:1" ht="14.25" customHeight="1" x14ac:dyDescent="0.35">
      <c r="A945" s="13"/>
    </row>
    <row r="946" spans="1:1" ht="14.25" customHeight="1" x14ac:dyDescent="0.35">
      <c r="A946" s="13"/>
    </row>
    <row r="947" spans="1:1" ht="14.25" customHeight="1" x14ac:dyDescent="0.35">
      <c r="A947" s="13"/>
    </row>
    <row r="948" spans="1:1" ht="14.25" customHeight="1" x14ac:dyDescent="0.35">
      <c r="A948" s="13"/>
    </row>
    <row r="949" spans="1:1" ht="14.25" customHeight="1" x14ac:dyDescent="0.35">
      <c r="A949" s="13"/>
    </row>
    <row r="950" spans="1:1" ht="14.25" customHeight="1" x14ac:dyDescent="0.35">
      <c r="A950" s="13"/>
    </row>
    <row r="951" spans="1:1" ht="14.25" customHeight="1" x14ac:dyDescent="0.35">
      <c r="A951" s="13"/>
    </row>
    <row r="952" spans="1:1" ht="14.25" customHeight="1" x14ac:dyDescent="0.35">
      <c r="A952" s="13"/>
    </row>
    <row r="953" spans="1:1" ht="14.25" customHeight="1" x14ac:dyDescent="0.35">
      <c r="A953" s="13"/>
    </row>
    <row r="954" spans="1:1" ht="14.25" customHeight="1" x14ac:dyDescent="0.35">
      <c r="A954" s="13"/>
    </row>
    <row r="955" spans="1:1" ht="14.25" customHeight="1" x14ac:dyDescent="0.35">
      <c r="A955" s="13"/>
    </row>
    <row r="956" spans="1:1" ht="14.25" customHeight="1" x14ac:dyDescent="0.35">
      <c r="A956" s="13"/>
    </row>
    <row r="957" spans="1:1" ht="14.25" customHeight="1" x14ac:dyDescent="0.35">
      <c r="A957" s="13"/>
    </row>
    <row r="958" spans="1:1" ht="14.25" customHeight="1" x14ac:dyDescent="0.35">
      <c r="A958" s="13"/>
    </row>
    <row r="959" spans="1:1" ht="14.25" customHeight="1" x14ac:dyDescent="0.35">
      <c r="A959" s="13"/>
    </row>
    <row r="960" spans="1:1" ht="14.25" customHeight="1" x14ac:dyDescent="0.35">
      <c r="A960" s="13"/>
    </row>
    <row r="961" spans="1:1" ht="14.25" customHeight="1" x14ac:dyDescent="0.35">
      <c r="A961" s="13"/>
    </row>
    <row r="962" spans="1:1" ht="14.25" customHeight="1" x14ac:dyDescent="0.35">
      <c r="A962" s="13"/>
    </row>
    <row r="963" spans="1:1" ht="14.25" customHeight="1" x14ac:dyDescent="0.35">
      <c r="A963" s="13"/>
    </row>
    <row r="964" spans="1:1" ht="14.25" customHeight="1" x14ac:dyDescent="0.35">
      <c r="A964" s="13"/>
    </row>
    <row r="965" spans="1:1" ht="14.25" customHeight="1" x14ac:dyDescent="0.35">
      <c r="A965" s="13"/>
    </row>
    <row r="966" spans="1:1" ht="14.25" customHeight="1" x14ac:dyDescent="0.35">
      <c r="A966" s="13"/>
    </row>
    <row r="967" spans="1:1" ht="14.25" customHeight="1" x14ac:dyDescent="0.35">
      <c r="A967" s="13"/>
    </row>
    <row r="968" spans="1:1" ht="14.25" customHeight="1" x14ac:dyDescent="0.35">
      <c r="A968" s="13"/>
    </row>
    <row r="969" spans="1:1" ht="14.25" customHeight="1" x14ac:dyDescent="0.35">
      <c r="A969" s="13"/>
    </row>
    <row r="970" spans="1:1" ht="14.25" customHeight="1" x14ac:dyDescent="0.35">
      <c r="A970" s="13"/>
    </row>
    <row r="971" spans="1:1" ht="14.25" customHeight="1" x14ac:dyDescent="0.35">
      <c r="A971" s="13"/>
    </row>
    <row r="972" spans="1:1" ht="14.25" customHeight="1" x14ac:dyDescent="0.35">
      <c r="A972" s="13"/>
    </row>
    <row r="973" spans="1:1" ht="14.25" customHeight="1" x14ac:dyDescent="0.35">
      <c r="A973" s="13"/>
    </row>
    <row r="974" spans="1:1" ht="14.25" customHeight="1" x14ac:dyDescent="0.35">
      <c r="A974" s="13"/>
    </row>
    <row r="975" spans="1:1" ht="14.25" customHeight="1" x14ac:dyDescent="0.35">
      <c r="A975" s="13"/>
    </row>
    <row r="976" spans="1:1" ht="14.25" customHeight="1" x14ac:dyDescent="0.35">
      <c r="A976" s="13"/>
    </row>
    <row r="977" spans="1:1" ht="14.25" customHeight="1" x14ac:dyDescent="0.35">
      <c r="A977" s="13"/>
    </row>
    <row r="978" spans="1:1" ht="14.25" customHeight="1" x14ac:dyDescent="0.35">
      <c r="A978" s="13"/>
    </row>
    <row r="979" spans="1:1" ht="14.25" customHeight="1" x14ac:dyDescent="0.35">
      <c r="A979" s="13"/>
    </row>
    <row r="980" spans="1:1" ht="14.25" customHeight="1" x14ac:dyDescent="0.35">
      <c r="A980" s="13"/>
    </row>
    <row r="981" spans="1:1" ht="14.25" customHeight="1" x14ac:dyDescent="0.35">
      <c r="A981" s="13"/>
    </row>
    <row r="982" spans="1:1" ht="14.25" customHeight="1" x14ac:dyDescent="0.35">
      <c r="A982" s="13"/>
    </row>
    <row r="983" spans="1:1" ht="14.25" customHeight="1" x14ac:dyDescent="0.35">
      <c r="A983" s="13"/>
    </row>
    <row r="984" spans="1:1" ht="14.25" customHeight="1" x14ac:dyDescent="0.35">
      <c r="A984" s="13"/>
    </row>
    <row r="985" spans="1:1" ht="14.25" customHeight="1" x14ac:dyDescent="0.35">
      <c r="A985" s="13"/>
    </row>
    <row r="986" spans="1:1" ht="14.25" customHeight="1" x14ac:dyDescent="0.35">
      <c r="A986" s="13"/>
    </row>
    <row r="987" spans="1:1" ht="14.25" customHeight="1" x14ac:dyDescent="0.35">
      <c r="A987" s="13"/>
    </row>
    <row r="988" spans="1:1" ht="14.25" customHeight="1" x14ac:dyDescent="0.35">
      <c r="A988" s="13"/>
    </row>
    <row r="989" spans="1:1" ht="14.25" customHeight="1" x14ac:dyDescent="0.35">
      <c r="A989" s="13"/>
    </row>
    <row r="990" spans="1:1" ht="14.25" customHeight="1" x14ac:dyDescent="0.35">
      <c r="A990" s="13"/>
    </row>
    <row r="991" spans="1:1" ht="14.25" customHeight="1" x14ac:dyDescent="0.35">
      <c r="A991" s="13"/>
    </row>
    <row r="992" spans="1:1" ht="14.25" customHeight="1" x14ac:dyDescent="0.35">
      <c r="A992" s="13"/>
    </row>
    <row r="993" spans="1:1" ht="14.25" customHeight="1" x14ac:dyDescent="0.35">
      <c r="A993" s="13"/>
    </row>
    <row r="994" spans="1:1" ht="14.25" customHeight="1" x14ac:dyDescent="0.35">
      <c r="A994" s="13"/>
    </row>
    <row r="995" spans="1:1" ht="14.25" customHeight="1" x14ac:dyDescent="0.35">
      <c r="A995" s="13"/>
    </row>
    <row r="996" spans="1:1" ht="14.25" customHeight="1" x14ac:dyDescent="0.35">
      <c r="A996" s="13"/>
    </row>
    <row r="997" spans="1:1" ht="14.25" customHeight="1" x14ac:dyDescent="0.35">
      <c r="A997" s="13"/>
    </row>
    <row r="998" spans="1:1" ht="14.25" customHeight="1" x14ac:dyDescent="0.35">
      <c r="A998" s="13"/>
    </row>
    <row r="999" spans="1:1" ht="14.25" customHeight="1" x14ac:dyDescent="0.35">
      <c r="A999" s="13"/>
    </row>
    <row r="1000" spans="1:1" ht="14.25" customHeight="1" x14ac:dyDescent="0.35">
      <c r="A1000" s="13"/>
    </row>
    <row r="1001" spans="1:1" ht="14.25" customHeight="1" x14ac:dyDescent="0.35">
      <c r="A1001" s="13"/>
    </row>
  </sheetData>
  <hyperlinks>
    <hyperlink ref="C38" r:id="rId1" location="/customer/18/schedule/2024" display="https://www.golfbox.no/app_livescoring/tour/default.asp?language=1044 - /customer/18/schedule/2024" xr:uid="{4E028731-4003-4316-BA71-5E17F71266B3}"/>
    <hyperlink ref="C39" r:id="rId2" display="https://www.ega-golf.ch/events/calendar" xr:uid="{FCD16749-BA6E-40E7-9D4C-0C6DDBEAC7BB}"/>
    <hyperlink ref="C40" r:id="rId3" location="/customer/1/schedule" display="https://danish.golf/ecco-tour/livescore/ - /customer/1/schedule" xr:uid="{5D7D8B73-790B-477D-B832-8D1B1D04C90A}"/>
    <hyperlink ref="C41" r:id="rId4" display="https://www.golfforbundet.no/spiller/toppidrett/skjemaer" xr:uid="{055BFC7C-F836-49A9-A20A-27FB5CD44209}"/>
  </hyperlinks>
  <pageMargins left="0.7" right="0.7" top="0.75" bottom="0.75" header="0" footer="0"/>
  <pageSetup orientation="landscape"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A4BF-4EDD-4B4B-A9DC-BA78E9DFD0F3}">
  <dimension ref="B1:AB36"/>
  <sheetViews>
    <sheetView zoomScale="120" zoomScaleNormal="120" workbookViewId="0">
      <selection activeCell="M11" sqref="M11"/>
    </sheetView>
  </sheetViews>
  <sheetFormatPr baseColWidth="10" defaultColWidth="8.7265625" defaultRowHeight="14.5" x14ac:dyDescent="0.35"/>
  <cols>
    <col min="1" max="1" width="4.7265625" customWidth="1"/>
    <col min="2" max="2" width="15.26953125" customWidth="1"/>
    <col min="3" max="9" width="12.26953125" customWidth="1"/>
    <col min="12" max="12" width="8.7265625" customWidth="1"/>
    <col min="14" max="15" width="8.7265625" customWidth="1"/>
    <col min="20" max="20" width="4.1796875" customWidth="1"/>
    <col min="21" max="21" width="15.26953125" customWidth="1"/>
    <col min="22" max="28" width="10.81640625" customWidth="1"/>
  </cols>
  <sheetData>
    <row r="1" spans="2:28" ht="15.5" x14ac:dyDescent="0.35">
      <c r="B1" s="214" t="s">
        <v>106</v>
      </c>
      <c r="C1" s="214"/>
      <c r="D1" s="214"/>
      <c r="E1" s="214"/>
      <c r="F1" s="214"/>
      <c r="G1" s="214"/>
      <c r="H1" s="214"/>
      <c r="I1" s="214"/>
      <c r="U1" s="76" t="s">
        <v>532</v>
      </c>
    </row>
    <row r="2" spans="2:28" ht="15.5" x14ac:dyDescent="0.35">
      <c r="B2" s="60" t="s">
        <v>122</v>
      </c>
      <c r="C2" s="70" t="s">
        <v>123</v>
      </c>
      <c r="D2" s="70" t="s">
        <v>111</v>
      </c>
      <c r="E2" s="70" t="s">
        <v>124</v>
      </c>
      <c r="F2" s="70" t="s">
        <v>111</v>
      </c>
      <c r="G2" s="70" t="s">
        <v>125</v>
      </c>
      <c r="H2" s="70" t="s">
        <v>126</v>
      </c>
      <c r="I2" s="70" t="s">
        <v>109</v>
      </c>
      <c r="U2" s="60" t="s">
        <v>122</v>
      </c>
      <c r="V2" s="70" t="s">
        <v>123</v>
      </c>
      <c r="W2" s="70" t="s">
        <v>111</v>
      </c>
      <c r="X2" s="70" t="s">
        <v>124</v>
      </c>
      <c r="Y2" s="70" t="s">
        <v>111</v>
      </c>
      <c r="Z2" s="70" t="s">
        <v>125</v>
      </c>
      <c r="AA2" s="70" t="s">
        <v>126</v>
      </c>
      <c r="AB2" s="70" t="s">
        <v>109</v>
      </c>
    </row>
    <row r="3" spans="2:28" x14ac:dyDescent="0.35">
      <c r="B3" s="60" t="s">
        <v>127</v>
      </c>
      <c r="C3" s="127"/>
      <c r="D3" s="127"/>
      <c r="E3" s="127"/>
      <c r="F3" s="127"/>
      <c r="G3" s="127"/>
      <c r="H3" s="127"/>
      <c r="I3" s="127"/>
      <c r="U3" s="60" t="s">
        <v>127</v>
      </c>
      <c r="V3" s="127" t="s">
        <v>128</v>
      </c>
      <c r="W3" s="127"/>
      <c r="X3" s="127" t="s">
        <v>129</v>
      </c>
      <c r="Y3" s="127" t="s">
        <v>130</v>
      </c>
      <c r="Z3" s="127" t="s">
        <v>131</v>
      </c>
      <c r="AA3" s="127" t="s">
        <v>132</v>
      </c>
      <c r="AB3" s="127"/>
    </row>
    <row r="4" spans="2:28" x14ac:dyDescent="0.35">
      <c r="B4" s="60" t="s">
        <v>133</v>
      </c>
      <c r="C4" s="127"/>
      <c r="D4" s="127"/>
      <c r="E4" s="127"/>
      <c r="F4" s="127"/>
      <c r="G4" s="127"/>
      <c r="H4" s="127"/>
      <c r="I4" s="127"/>
      <c r="U4" s="60" t="s">
        <v>133</v>
      </c>
      <c r="V4" s="127" t="s">
        <v>130</v>
      </c>
      <c r="W4" s="127" t="s">
        <v>134</v>
      </c>
      <c r="X4" s="127"/>
      <c r="Y4" s="127" t="s">
        <v>135</v>
      </c>
      <c r="Z4" s="127"/>
      <c r="AA4" s="127"/>
      <c r="AB4" s="127" t="s">
        <v>136</v>
      </c>
    </row>
    <row r="5" spans="2:28" x14ac:dyDescent="0.35">
      <c r="B5" s="60" t="s">
        <v>137</v>
      </c>
      <c r="C5" s="127"/>
      <c r="D5" s="127"/>
      <c r="E5" s="127"/>
      <c r="F5" s="127"/>
      <c r="G5" s="127"/>
      <c r="H5" s="127"/>
      <c r="I5" s="127"/>
      <c r="U5" s="60" t="s">
        <v>137</v>
      </c>
      <c r="V5" s="127" t="s">
        <v>138</v>
      </c>
      <c r="W5" s="127" t="s">
        <v>128</v>
      </c>
      <c r="X5" s="127" t="s">
        <v>130</v>
      </c>
      <c r="Y5" s="127"/>
      <c r="Z5" s="127"/>
      <c r="AA5" s="127"/>
      <c r="AB5" s="127" t="s">
        <v>139</v>
      </c>
    </row>
    <row r="6" spans="2:28" x14ac:dyDescent="0.35">
      <c r="B6" s="60" t="s">
        <v>140</v>
      </c>
      <c r="C6" s="127"/>
      <c r="D6" s="127"/>
      <c r="E6" s="127"/>
      <c r="F6" s="127"/>
      <c r="G6" s="127"/>
      <c r="H6" s="127"/>
      <c r="I6" s="127"/>
      <c r="U6" s="60" t="s">
        <v>140</v>
      </c>
      <c r="V6" s="127">
        <v>3</v>
      </c>
      <c r="W6" s="127">
        <v>2</v>
      </c>
      <c r="X6" s="127">
        <v>2</v>
      </c>
      <c r="Y6" s="127">
        <v>2</v>
      </c>
      <c r="Z6" s="127">
        <v>1</v>
      </c>
      <c r="AA6" s="127">
        <v>1</v>
      </c>
      <c r="AB6" s="127">
        <v>2</v>
      </c>
    </row>
    <row r="8" spans="2:28" ht="15.5" x14ac:dyDescent="0.35">
      <c r="B8" s="214" t="s">
        <v>108</v>
      </c>
      <c r="C8" s="214"/>
      <c r="D8" s="214"/>
      <c r="E8" s="214"/>
      <c r="F8" s="214"/>
      <c r="G8" s="214"/>
      <c r="H8" s="214"/>
      <c r="I8" s="214"/>
    </row>
    <row r="9" spans="2:28" ht="15.5" x14ac:dyDescent="0.35">
      <c r="B9" s="60" t="s">
        <v>122</v>
      </c>
      <c r="C9" s="74" t="s">
        <v>123</v>
      </c>
      <c r="D9" s="70" t="s">
        <v>111</v>
      </c>
      <c r="E9" s="70" t="s">
        <v>124</v>
      </c>
      <c r="F9" s="70" t="s">
        <v>111</v>
      </c>
      <c r="G9" s="70" t="s">
        <v>125</v>
      </c>
      <c r="H9" s="70" t="s">
        <v>126</v>
      </c>
      <c r="I9" s="70" t="s">
        <v>109</v>
      </c>
    </row>
    <row r="10" spans="2:28" x14ac:dyDescent="0.35">
      <c r="B10" s="60" t="s">
        <v>127</v>
      </c>
      <c r="C10" s="75"/>
      <c r="D10" s="73"/>
      <c r="E10" s="73"/>
      <c r="F10" s="73"/>
      <c r="G10" s="73"/>
      <c r="H10" s="73"/>
      <c r="I10" s="73"/>
    </row>
    <row r="11" spans="2:28" x14ac:dyDescent="0.35">
      <c r="B11" s="60" t="s">
        <v>133</v>
      </c>
      <c r="C11" s="75"/>
      <c r="D11" s="73"/>
      <c r="E11" s="73"/>
      <c r="F11" s="73"/>
      <c r="G11" s="73"/>
      <c r="H11" s="73"/>
      <c r="I11" s="73"/>
    </row>
    <row r="12" spans="2:28" x14ac:dyDescent="0.35">
      <c r="B12" s="60" t="s">
        <v>137</v>
      </c>
      <c r="C12" s="75"/>
      <c r="D12" s="73"/>
      <c r="E12" s="73"/>
      <c r="F12" s="73"/>
      <c r="G12" s="73"/>
      <c r="H12" s="73"/>
      <c r="I12" s="73"/>
    </row>
    <row r="13" spans="2:28" x14ac:dyDescent="0.35">
      <c r="B13" s="60" t="s">
        <v>140</v>
      </c>
      <c r="C13" s="75"/>
      <c r="D13" s="73"/>
      <c r="E13" s="73"/>
      <c r="F13" s="73"/>
      <c r="G13" s="73"/>
      <c r="H13" s="73"/>
      <c r="I13" s="73"/>
    </row>
    <row r="16" spans="2:28" ht="15.5" x14ac:dyDescent="0.35">
      <c r="B16" s="214" t="s">
        <v>415</v>
      </c>
      <c r="C16" s="214"/>
      <c r="D16" s="214"/>
      <c r="E16" s="214"/>
      <c r="F16" s="214"/>
      <c r="G16" s="214"/>
      <c r="H16" s="214"/>
      <c r="I16" s="214"/>
    </row>
    <row r="17" spans="2:9" ht="15.5" x14ac:dyDescent="0.35">
      <c r="B17" s="60" t="s">
        <v>122</v>
      </c>
      <c r="C17" s="74" t="s">
        <v>123</v>
      </c>
      <c r="D17" s="70" t="s">
        <v>111</v>
      </c>
      <c r="E17" s="70" t="s">
        <v>124</v>
      </c>
      <c r="F17" s="70" t="s">
        <v>111</v>
      </c>
      <c r="G17" s="70" t="s">
        <v>125</v>
      </c>
      <c r="H17" s="70" t="s">
        <v>126</v>
      </c>
      <c r="I17" s="70" t="s">
        <v>109</v>
      </c>
    </row>
    <row r="18" spans="2:9" x14ac:dyDescent="0.35">
      <c r="B18" s="60" t="s">
        <v>127</v>
      </c>
      <c r="C18" s="75"/>
      <c r="D18" s="73"/>
      <c r="E18" s="73"/>
      <c r="F18" s="73"/>
      <c r="G18" s="73"/>
      <c r="H18" s="73"/>
      <c r="I18" s="73"/>
    </row>
    <row r="19" spans="2:9" x14ac:dyDescent="0.35">
      <c r="B19" s="60" t="s">
        <v>133</v>
      </c>
      <c r="C19" s="75"/>
      <c r="D19" s="73"/>
      <c r="E19" s="73"/>
      <c r="F19" s="73"/>
      <c r="G19" s="73"/>
      <c r="H19" s="73"/>
      <c r="I19" s="73"/>
    </row>
    <row r="20" spans="2:9" x14ac:dyDescent="0.35">
      <c r="B20" s="60" t="s">
        <v>137</v>
      </c>
      <c r="C20" s="75"/>
      <c r="D20" s="73"/>
      <c r="E20" s="73"/>
      <c r="F20" s="73"/>
      <c r="G20" s="73"/>
      <c r="H20" s="73"/>
      <c r="I20" s="73"/>
    </row>
    <row r="21" spans="2:9" x14ac:dyDescent="0.35">
      <c r="B21" s="60" t="s">
        <v>140</v>
      </c>
      <c r="C21" s="75"/>
      <c r="D21" s="73"/>
      <c r="E21" s="73"/>
      <c r="F21" s="73"/>
      <c r="G21" s="73"/>
      <c r="H21" s="73"/>
      <c r="I21" s="73"/>
    </row>
    <row r="23" spans="2:9" ht="15.5" x14ac:dyDescent="0.35">
      <c r="B23" s="214" t="s">
        <v>416</v>
      </c>
      <c r="C23" s="214"/>
      <c r="D23" s="214"/>
      <c r="E23" s="214"/>
      <c r="F23" s="214"/>
      <c r="G23" s="214"/>
      <c r="H23" s="214"/>
      <c r="I23" s="214"/>
    </row>
    <row r="24" spans="2:9" ht="15.5" x14ac:dyDescent="0.35">
      <c r="B24" s="60" t="s">
        <v>122</v>
      </c>
      <c r="C24" s="74" t="s">
        <v>123</v>
      </c>
      <c r="D24" s="70" t="s">
        <v>111</v>
      </c>
      <c r="E24" s="70" t="s">
        <v>124</v>
      </c>
      <c r="F24" s="70" t="s">
        <v>111</v>
      </c>
      <c r="G24" s="70" t="s">
        <v>125</v>
      </c>
      <c r="H24" s="70" t="s">
        <v>126</v>
      </c>
      <c r="I24" s="70" t="s">
        <v>109</v>
      </c>
    </row>
    <row r="25" spans="2:9" x14ac:dyDescent="0.35">
      <c r="B25" s="60" t="s">
        <v>127</v>
      </c>
      <c r="C25" s="75"/>
      <c r="D25" s="73"/>
      <c r="E25" s="73"/>
      <c r="F25" s="73"/>
      <c r="G25" s="73"/>
      <c r="H25" s="73"/>
      <c r="I25" s="73"/>
    </row>
    <row r="26" spans="2:9" x14ac:dyDescent="0.35">
      <c r="B26" s="60" t="s">
        <v>133</v>
      </c>
      <c r="C26" s="75"/>
      <c r="D26" s="73"/>
      <c r="E26" s="73"/>
      <c r="F26" s="73"/>
      <c r="G26" s="73"/>
      <c r="H26" s="73"/>
      <c r="I26" s="73"/>
    </row>
    <row r="27" spans="2:9" x14ac:dyDescent="0.35">
      <c r="B27" s="60" t="s">
        <v>137</v>
      </c>
      <c r="C27" s="75"/>
      <c r="D27" s="73"/>
      <c r="E27" s="73"/>
      <c r="F27" s="73"/>
      <c r="G27" s="73"/>
      <c r="H27" s="73"/>
      <c r="I27" s="73"/>
    </row>
    <row r="28" spans="2:9" x14ac:dyDescent="0.35">
      <c r="B28" s="60" t="s">
        <v>140</v>
      </c>
      <c r="C28" s="75"/>
      <c r="D28" s="73"/>
      <c r="E28" s="73"/>
      <c r="F28" s="73"/>
      <c r="G28" s="73"/>
      <c r="H28" s="73"/>
      <c r="I28" s="73"/>
    </row>
    <row r="31" spans="2:9" ht="15.5" x14ac:dyDescent="0.35">
      <c r="B31" s="83" t="s">
        <v>99</v>
      </c>
      <c r="C31" s="25"/>
    </row>
    <row r="32" spans="2:9" x14ac:dyDescent="0.35">
      <c r="B32" s="89" t="s">
        <v>94</v>
      </c>
      <c r="C32" s="19" t="s">
        <v>141</v>
      </c>
    </row>
    <row r="33" spans="2:3" x14ac:dyDescent="0.35">
      <c r="B33" s="89" t="s">
        <v>95</v>
      </c>
      <c r="C33" s="19" t="s">
        <v>109</v>
      </c>
    </row>
    <row r="34" spans="2:3" x14ac:dyDescent="0.35">
      <c r="B34" s="89" t="s">
        <v>96</v>
      </c>
      <c r="C34" s="19" t="s">
        <v>107</v>
      </c>
    </row>
    <row r="35" spans="2:3" x14ac:dyDescent="0.35">
      <c r="B35" s="89" t="s">
        <v>97</v>
      </c>
      <c r="C35" s="19" t="s">
        <v>111</v>
      </c>
    </row>
    <row r="36" spans="2:3" x14ac:dyDescent="0.35">
      <c r="B36" s="89" t="s">
        <v>98</v>
      </c>
      <c r="C36" s="19" t="s">
        <v>125</v>
      </c>
    </row>
  </sheetData>
  <mergeCells count="4">
    <mergeCell ref="B1:I1"/>
    <mergeCell ref="B23:I23"/>
    <mergeCell ref="B16:I16"/>
    <mergeCell ref="B8:I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1fea2f-99f0-4a85-b267-e00244e117ba">
      <Terms xmlns="http://schemas.microsoft.com/office/infopath/2007/PartnerControls"/>
    </lcf76f155ced4ddcb4097134ff3c332f>
    <TaxCatchAll xmlns="9e538389-cabc-4d4e-918a-8beb7ac0ecaa" xsi:nil="true"/>
    <SharedWithUsers xmlns="12b318cd-fbee-44f0-9312-4148636eb251">
      <UserInfo>
        <DisplayName>Dixon, Geoff</DisplayName>
        <AccountId>35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25C43C881303F49AF1AAC52B5F764BF" ma:contentTypeVersion="18" ma:contentTypeDescription="Opprett et nytt dokument." ma:contentTypeScope="" ma:versionID="b1c01d3a098f4a86ad7cbd2a798a8255">
  <xsd:schema xmlns:xsd="http://www.w3.org/2001/XMLSchema" xmlns:xs="http://www.w3.org/2001/XMLSchema" xmlns:p="http://schemas.microsoft.com/office/2006/metadata/properties" xmlns:ns2="c81fea2f-99f0-4a85-b267-e00244e117ba" xmlns:ns3="12b318cd-fbee-44f0-9312-4148636eb251" xmlns:ns4="9e538389-cabc-4d4e-918a-8beb7ac0ecaa" targetNamespace="http://schemas.microsoft.com/office/2006/metadata/properties" ma:root="true" ma:fieldsID="d8525cc619b49e34c30855b966b0ffa2" ns2:_="" ns3:_="" ns4:_="">
    <xsd:import namespace="c81fea2f-99f0-4a85-b267-e00244e117ba"/>
    <xsd:import namespace="12b318cd-fbee-44f0-9312-4148636eb251"/>
    <xsd:import namespace="9e538389-cabc-4d4e-918a-8beb7ac0eca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fea2f-99f0-4a85-b267-e00244e117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7c35df68-1123-4a3a-b80a-3e4e7d44f2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b318cd-fbee-44f0-9312-4148636eb251"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538389-cabc-4d4e-918a-8beb7ac0eca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b887a2d-a37c-463a-9213-2a1984274b2f}" ma:internalName="TaxCatchAll" ma:showField="CatchAllData" ma:web="12b318cd-fbee-44f0-9312-4148636eb2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81FBA3-C6F3-48D8-9640-8390D9416D9E}">
  <ds:schemaRefs>
    <ds:schemaRef ds:uri="http://schemas.microsoft.com/office/2006/metadata/properties"/>
    <ds:schemaRef ds:uri="http://schemas.microsoft.com/office/infopath/2007/PartnerControls"/>
    <ds:schemaRef ds:uri="c81fea2f-99f0-4a85-b267-e00244e117ba"/>
    <ds:schemaRef ds:uri="9e538389-cabc-4d4e-918a-8beb7ac0ecaa"/>
    <ds:schemaRef ds:uri="12b318cd-fbee-44f0-9312-4148636eb251"/>
  </ds:schemaRefs>
</ds:datastoreItem>
</file>

<file path=customXml/itemProps2.xml><?xml version="1.0" encoding="utf-8"?>
<ds:datastoreItem xmlns:ds="http://schemas.openxmlformats.org/officeDocument/2006/customXml" ds:itemID="{04040ADA-D67F-4985-8D62-F3F21641C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fea2f-99f0-4a85-b267-e00244e117ba"/>
    <ds:schemaRef ds:uri="12b318cd-fbee-44f0-9312-4148636eb251"/>
    <ds:schemaRef ds:uri="9e538389-cabc-4d4e-918a-8beb7ac0e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34A72C-C0E2-4CFB-8B78-E8EDBC130FC9}">
  <ds:schemaRefs>
    <ds:schemaRef ds:uri="http://schemas.microsoft.com/sharepoint/v3/contenttype/forms"/>
  </ds:schemaRefs>
</ds:datastoreItem>
</file>

<file path=docMetadata/LabelInfo.xml><?xml version="1.0" encoding="utf-8"?>
<clbl:labelList xmlns:clbl="http://schemas.microsoft.com/office/2020/mipLabelMetadata">
  <clbl:label id="{5ca93399-1184-430d-88a8-107721ef7b66}" enabled="0" method="" siteId="{5ca93399-1184-430d-88a8-107721ef7b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18</vt:i4>
      </vt:variant>
    </vt:vector>
  </HeadingPairs>
  <TitlesOfParts>
    <vt:vector size="18" baseType="lpstr">
      <vt:lpstr>Intro</vt:lpstr>
      <vt:lpstr>TN Coaches</vt:lpstr>
      <vt:lpstr>1. Person info</vt:lpstr>
      <vt:lpstr>2. Evaluering spörsmål</vt:lpstr>
      <vt:lpstr>3. Målsetting og oppfølging</vt:lpstr>
      <vt:lpstr>4. Prosessmål</vt:lpstr>
      <vt:lpstr>5. Årsplan</vt:lpstr>
      <vt:lpstr>6. Turneringsplan</vt:lpstr>
      <vt:lpstr>7. Ukeplan</vt:lpstr>
      <vt:lpstr>8. Treningsøkter</vt:lpstr>
      <vt:lpstr>9. Utviklingssjekk 5 Prosesser</vt:lpstr>
      <vt:lpstr>TN Tester Tot</vt:lpstr>
      <vt:lpstr>Teknikktest</vt:lpstr>
      <vt:lpstr>Teknikkplan</vt:lpstr>
      <vt:lpstr>Fystester</vt:lpstr>
      <vt:lpstr>Treningsdagbok</vt:lpstr>
      <vt:lpstr>Statistics</vt:lpstr>
      <vt:lpstr>Ref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cjgus</dc:creator>
  <cp:keywords/>
  <dc:description/>
  <cp:lastModifiedBy>Dixon, Geoff</cp:lastModifiedBy>
  <cp:revision/>
  <dcterms:created xsi:type="dcterms:W3CDTF">2022-01-26T16:15:45Z</dcterms:created>
  <dcterms:modified xsi:type="dcterms:W3CDTF">2024-10-10T12:42:46Z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0x010100725C43C881303F49AF1AAC52B5F764BF</vt:lpwstr>
  </property>
  <property fmtid="{D5CDD505-2E9C-101B-9397-08002B2CF9AE}" pid="3" name="MediaServiceImageTags">
    <vt:lpwstr/>
  </property>
</Properties>
</file>